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https://kindengezin-my.sharepoint.com/personal/petra_dolphen_opgroeien_be/Documents/Desktop/"/>
    </mc:Choice>
  </mc:AlternateContent>
  <xr:revisionPtr revIDLastSave="0" documentId="8_{4A958E76-89D7-475A-9D02-82366B540253}" xr6:coauthVersionLast="47" xr6:coauthVersionMax="47" xr10:uidLastSave="{00000000-0000-0000-0000-000000000000}"/>
  <workbookProtection workbookAlgorithmName="SHA-512" workbookHashValue="ZlRjoJBntBgL5A7FM1hLfbGHtZ0QQvkKhbBv8jOKJZmycf3cvd0fXBjRMNqDqVxqe1oPGw9ARI5SF/kg2VwQPA==" workbookSaltValue="RE5HUz1lxOHHqLlMyxHQiw==" workbookSpinCount="100000" lockStructure="1"/>
  <bookViews>
    <workbookView xWindow="3516" yWindow="276" windowWidth="17280" windowHeight="8964" activeTab="3" xr2:uid="{34558689-EC64-4FAA-995A-6AE8DB8034F5}"/>
  </bookViews>
  <sheets>
    <sheet name="Groepsopvang" sheetId="2" r:id="rId1"/>
    <sheet name="Gezinsopvang - Groeps soo" sheetId="1" r:id="rId2"/>
    <sheet name="KO-toeslag" sheetId="15" r:id="rId3"/>
    <sheet name="IKT Bedragen" sheetId="12" r:id="rId4"/>
    <sheet name="CIK" sheetId="11" r:id="rId5"/>
    <sheet name="Kleuteropvang" sheetId="19" r:id="rId6"/>
    <sheet name="VIA" sheetId="13" r:id="rId7"/>
    <sheet name="Lokaal Loket" sheetId="16" r:id="rId8"/>
    <sheet name="BOA-Subsidie" sheetId="20" r:id="rId9"/>
    <sheet name="Poolsubsidie" sheetId="18" r:id="rId10"/>
    <sheet name="GMV" sheetId="3" r:id="rId11"/>
    <sheet name="IBO" sheetId="9" r:id="rId12"/>
    <sheet name=" BOAB (BOKDV)" sheetId="4" r:id="rId13"/>
    <sheet name="LODI" sheetId="8" r:id="rId14"/>
    <sheet name="Attest van Toezicht" sheetId="6" r:id="rId15"/>
    <sheet name="Ex-generatiepact" sheetId="14" r:id="rId16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6" i="20" l="1"/>
  <c r="B7" i="20"/>
  <c r="B8" i="20"/>
  <c r="B9" i="20"/>
  <c r="B10" i="20"/>
  <c r="B11" i="20"/>
  <c r="B12" i="20"/>
  <c r="B13" i="20"/>
  <c r="B14" i="20"/>
  <c r="B15" i="20"/>
  <c r="B16" i="20"/>
  <c r="B17" i="20"/>
  <c r="B18" i="20"/>
  <c r="B19" i="20"/>
  <c r="B20" i="20"/>
  <c r="B21" i="20"/>
  <c r="B22" i="20"/>
  <c r="B23" i="20"/>
  <c r="B24" i="20"/>
  <c r="B25" i="20"/>
  <c r="B26" i="20"/>
  <c r="B27" i="20"/>
  <c r="B28" i="20"/>
  <c r="B29" i="20"/>
  <c r="B30" i="20"/>
  <c r="B31" i="20"/>
  <c r="B32" i="20"/>
  <c r="B33" i="20"/>
  <c r="B34" i="20"/>
  <c r="B35" i="20"/>
  <c r="B36" i="20"/>
  <c r="B37" i="20"/>
  <c r="B38" i="20"/>
  <c r="B39" i="20"/>
  <c r="B40" i="20"/>
  <c r="B41" i="20"/>
  <c r="B42" i="20"/>
  <c r="B43" i="20"/>
  <c r="B44" i="20"/>
  <c r="B45" i="20"/>
  <c r="B46" i="20"/>
  <c r="B47" i="20"/>
  <c r="B48" i="20"/>
  <c r="B49" i="20"/>
  <c r="B50" i="20"/>
  <c r="B51" i="20"/>
  <c r="B5" i="20"/>
  <c r="B289" i="16"/>
  <c r="B290" i="16"/>
  <c r="B291" i="16"/>
  <c r="B292" i="16"/>
  <c r="B293" i="16"/>
  <c r="B294" i="16"/>
  <c r="B295" i="16"/>
  <c r="B296" i="16"/>
  <c r="B297" i="16"/>
  <c r="B298" i="16"/>
  <c r="B299" i="16"/>
  <c r="B300" i="16"/>
  <c r="B301" i="16"/>
  <c r="B302" i="16"/>
  <c r="B303" i="16"/>
  <c r="B304" i="16"/>
  <c r="B305" i="16"/>
  <c r="B5" i="16"/>
  <c r="B6" i="16"/>
  <c r="B7" i="16"/>
  <c r="B8" i="16"/>
  <c r="B9" i="16"/>
  <c r="B10" i="16"/>
  <c r="B11" i="16"/>
  <c r="B12" i="16"/>
  <c r="B13" i="16"/>
  <c r="B14" i="16"/>
  <c r="B15" i="16"/>
  <c r="B16" i="16"/>
  <c r="B17" i="16"/>
  <c r="B18" i="16"/>
  <c r="B19" i="16"/>
  <c r="B20" i="16"/>
  <c r="B21" i="16"/>
  <c r="B22" i="16"/>
  <c r="B23" i="16"/>
  <c r="B24" i="16"/>
  <c r="B25" i="16"/>
  <c r="B26" i="16"/>
  <c r="B27" i="16"/>
  <c r="B28" i="16"/>
  <c r="B29" i="16"/>
  <c r="B30" i="16"/>
  <c r="B31" i="16"/>
  <c r="B32" i="16"/>
  <c r="B33" i="16"/>
  <c r="B34" i="16"/>
  <c r="B35" i="16"/>
  <c r="B36" i="16"/>
  <c r="B37" i="16"/>
  <c r="B38" i="16"/>
  <c r="B39" i="16"/>
  <c r="B40" i="16"/>
  <c r="B41" i="16"/>
  <c r="B42" i="16"/>
  <c r="B43" i="16"/>
  <c r="B44" i="16"/>
  <c r="B45" i="16"/>
  <c r="B46" i="16"/>
  <c r="B47" i="16"/>
  <c r="B48" i="16"/>
  <c r="B49" i="16"/>
  <c r="B50" i="16"/>
  <c r="B51" i="16"/>
  <c r="B52" i="16"/>
  <c r="B53" i="16"/>
  <c r="B54" i="16"/>
  <c r="B55" i="16"/>
  <c r="B56" i="16"/>
  <c r="B57" i="16"/>
  <c r="B58" i="16"/>
  <c r="B59" i="16"/>
  <c r="B60" i="16"/>
  <c r="B61" i="16"/>
  <c r="B62" i="16"/>
  <c r="B63" i="16"/>
  <c r="B64" i="16"/>
  <c r="B65" i="16"/>
  <c r="B66" i="16"/>
  <c r="B67" i="16"/>
  <c r="B68" i="16"/>
  <c r="B69" i="16"/>
  <c r="B70" i="16"/>
  <c r="B71" i="16"/>
  <c r="B72" i="16"/>
  <c r="B73" i="16"/>
  <c r="B74" i="16"/>
  <c r="B75" i="16"/>
  <c r="B76" i="16"/>
  <c r="B77" i="16"/>
  <c r="B78" i="16"/>
  <c r="B79" i="16"/>
  <c r="B80" i="16"/>
  <c r="B81" i="16"/>
  <c r="B82" i="16"/>
  <c r="B83" i="16"/>
  <c r="B84" i="16"/>
  <c r="B85" i="16"/>
  <c r="B86" i="16"/>
  <c r="B87" i="16"/>
  <c r="B88" i="16"/>
  <c r="B89" i="16"/>
  <c r="B90" i="16"/>
  <c r="B91" i="16"/>
  <c r="B92" i="16"/>
  <c r="B93" i="16"/>
  <c r="B94" i="16"/>
  <c r="B95" i="16"/>
  <c r="B96" i="16"/>
  <c r="B97" i="16"/>
  <c r="B98" i="16"/>
  <c r="B99" i="16"/>
  <c r="B100" i="16"/>
  <c r="B101" i="16"/>
  <c r="B102" i="16"/>
  <c r="B103" i="16"/>
  <c r="B104" i="16"/>
  <c r="B105" i="16"/>
  <c r="B106" i="16"/>
  <c r="B107" i="16"/>
  <c r="B108" i="16"/>
  <c r="B109" i="16"/>
  <c r="B110" i="16"/>
  <c r="B111" i="16"/>
  <c r="B112" i="16"/>
  <c r="B113" i="16"/>
  <c r="B114" i="16"/>
  <c r="B115" i="16"/>
  <c r="B116" i="16"/>
  <c r="B117" i="16"/>
  <c r="B118" i="16"/>
  <c r="B119" i="16"/>
  <c r="B120" i="16"/>
  <c r="B121" i="16"/>
  <c r="B122" i="16"/>
  <c r="B123" i="16"/>
  <c r="B124" i="16"/>
  <c r="B125" i="16"/>
  <c r="B126" i="16"/>
  <c r="B127" i="16"/>
  <c r="B128" i="16"/>
  <c r="B129" i="16"/>
  <c r="B130" i="16"/>
  <c r="B131" i="16"/>
  <c r="B132" i="16"/>
  <c r="B133" i="16"/>
  <c r="B134" i="16"/>
  <c r="B135" i="16"/>
  <c r="B136" i="16"/>
  <c r="B137" i="16"/>
  <c r="B138" i="16"/>
  <c r="B139" i="16"/>
  <c r="B140" i="16"/>
  <c r="B141" i="16"/>
  <c r="B142" i="16"/>
  <c r="B143" i="16"/>
  <c r="B144" i="16"/>
  <c r="B145" i="16"/>
  <c r="B146" i="16"/>
  <c r="B147" i="16"/>
  <c r="B148" i="16"/>
  <c r="B149" i="16"/>
  <c r="B150" i="16"/>
  <c r="B151" i="16"/>
  <c r="B152" i="16"/>
  <c r="B153" i="16"/>
  <c r="B154" i="16"/>
  <c r="B155" i="16"/>
  <c r="B156" i="16"/>
  <c r="B157" i="16"/>
  <c r="B158" i="16"/>
  <c r="B159" i="16"/>
  <c r="B160" i="16"/>
  <c r="B161" i="16"/>
  <c r="B162" i="16"/>
  <c r="B163" i="16"/>
  <c r="B164" i="16"/>
  <c r="B165" i="16"/>
  <c r="B166" i="16"/>
  <c r="B167" i="16"/>
  <c r="B168" i="16"/>
  <c r="B169" i="16"/>
  <c r="B170" i="16"/>
  <c r="B171" i="16"/>
  <c r="B172" i="16"/>
  <c r="B173" i="16"/>
  <c r="B174" i="16"/>
  <c r="B175" i="16"/>
  <c r="B176" i="16"/>
  <c r="B177" i="16"/>
  <c r="B178" i="16"/>
  <c r="B179" i="16"/>
  <c r="B180" i="16"/>
  <c r="B181" i="16"/>
  <c r="B182" i="16"/>
  <c r="B183" i="16"/>
  <c r="B184" i="16"/>
  <c r="B185" i="16"/>
  <c r="B186" i="16"/>
  <c r="B187" i="16"/>
  <c r="B188" i="16"/>
  <c r="B189" i="16"/>
  <c r="B190" i="16"/>
  <c r="B191" i="16"/>
  <c r="B192" i="16"/>
  <c r="B193" i="16"/>
  <c r="B194" i="16"/>
  <c r="B195" i="16"/>
  <c r="B196" i="16"/>
  <c r="B197" i="16"/>
  <c r="B198" i="16"/>
  <c r="B199" i="16"/>
  <c r="B200" i="16"/>
  <c r="B201" i="16"/>
  <c r="B202" i="16"/>
  <c r="B203" i="16"/>
  <c r="B204" i="16"/>
  <c r="B205" i="16"/>
  <c r="B206" i="16"/>
  <c r="B207" i="16"/>
  <c r="B208" i="16"/>
  <c r="B209" i="16"/>
  <c r="B210" i="16"/>
  <c r="B211" i="16"/>
  <c r="B212" i="16"/>
  <c r="B213" i="16"/>
  <c r="B214" i="16"/>
  <c r="B215" i="16"/>
  <c r="B216" i="16"/>
  <c r="B217" i="16"/>
  <c r="B218" i="16"/>
  <c r="B219" i="16"/>
  <c r="B220" i="16"/>
  <c r="B221" i="16"/>
  <c r="B222" i="16"/>
  <c r="B223" i="16"/>
  <c r="B224" i="16"/>
  <c r="B225" i="16"/>
  <c r="B226" i="16"/>
  <c r="B227" i="16"/>
  <c r="B228" i="16"/>
  <c r="B229" i="16"/>
  <c r="B230" i="16"/>
  <c r="B231" i="16"/>
  <c r="B232" i="16"/>
  <c r="B233" i="16"/>
  <c r="B234" i="16"/>
  <c r="B235" i="16"/>
  <c r="B236" i="16"/>
  <c r="B237" i="16"/>
  <c r="B238" i="16"/>
  <c r="B239" i="16"/>
  <c r="B240" i="16"/>
  <c r="B241" i="16"/>
  <c r="B242" i="16"/>
  <c r="B243" i="16"/>
  <c r="B244" i="16"/>
  <c r="B245" i="16"/>
  <c r="B246" i="16"/>
  <c r="B247" i="16"/>
  <c r="B248" i="16"/>
  <c r="B249" i="16"/>
  <c r="B250" i="16"/>
  <c r="B251" i="16"/>
  <c r="B252" i="16"/>
  <c r="B253" i="16"/>
  <c r="B254" i="16"/>
  <c r="B255" i="16"/>
  <c r="B256" i="16"/>
  <c r="B257" i="16"/>
  <c r="B258" i="16"/>
  <c r="B259" i="16"/>
  <c r="B260" i="16"/>
  <c r="B261" i="16"/>
  <c r="B262" i="16"/>
  <c r="B263" i="16"/>
  <c r="B264" i="16"/>
  <c r="B265" i="16"/>
  <c r="B266" i="16"/>
  <c r="B267" i="16"/>
  <c r="B268" i="16"/>
  <c r="B269" i="16"/>
  <c r="B270" i="16"/>
  <c r="B271" i="16"/>
  <c r="B272" i="16"/>
  <c r="B273" i="16"/>
  <c r="B274" i="16"/>
  <c r="B275" i="16"/>
  <c r="B276" i="16"/>
  <c r="B277" i="16"/>
  <c r="B278" i="16"/>
  <c r="B279" i="16"/>
  <c r="B280" i="16"/>
  <c r="B281" i="16"/>
  <c r="B282" i="16"/>
  <c r="B283" i="16"/>
  <c r="B284" i="16"/>
  <c r="B285" i="16"/>
  <c r="B286" i="16"/>
  <c r="B287" i="16"/>
  <c r="B288" i="16"/>
  <c r="C6" i="20"/>
  <c r="C7" i="20"/>
  <c r="C8" i="20"/>
  <c r="C9" i="20"/>
  <c r="C10" i="20"/>
  <c r="C11" i="20"/>
  <c r="C12" i="20"/>
  <c r="C13" i="20"/>
  <c r="C14" i="20"/>
  <c r="C15" i="20"/>
  <c r="C16" i="20"/>
  <c r="C17" i="20"/>
  <c r="C18" i="20"/>
  <c r="C19" i="20"/>
  <c r="C20" i="20"/>
  <c r="C21" i="20"/>
  <c r="C23" i="20"/>
  <c r="C24" i="20"/>
  <c r="C25" i="20"/>
  <c r="C26" i="20"/>
  <c r="C27" i="20"/>
  <c r="C28" i="20"/>
  <c r="C29" i="20"/>
  <c r="C30" i="20"/>
  <c r="C31" i="20"/>
  <c r="C32" i="20"/>
  <c r="C33" i="20"/>
  <c r="C34" i="20"/>
  <c r="C35" i="20"/>
  <c r="C36" i="20"/>
  <c r="C37" i="20"/>
  <c r="C38" i="20"/>
  <c r="C39" i="20"/>
  <c r="C40" i="20"/>
  <c r="C43" i="20"/>
  <c r="C44" i="20"/>
  <c r="C45" i="20"/>
  <c r="C46" i="20"/>
  <c r="C47" i="20"/>
  <c r="C48" i="20"/>
  <c r="C49" i="20"/>
  <c r="C50" i="20"/>
  <c r="C51" i="20"/>
  <c r="C5" i="20"/>
  <c r="C6" i="16"/>
  <c r="C7" i="16"/>
  <c r="C8" i="16"/>
  <c r="C9" i="16"/>
  <c r="C10" i="16"/>
  <c r="C11" i="16"/>
  <c r="C12" i="16"/>
  <c r="C13" i="16"/>
  <c r="C14" i="16"/>
  <c r="C15" i="16"/>
  <c r="C16" i="16"/>
  <c r="C17" i="16"/>
  <c r="C18" i="16"/>
  <c r="C19" i="16"/>
  <c r="C20" i="16"/>
  <c r="C21" i="16"/>
  <c r="C22" i="16"/>
  <c r="C23" i="16"/>
  <c r="C24" i="16"/>
  <c r="C25" i="16"/>
  <c r="C26" i="16"/>
  <c r="C27" i="16"/>
  <c r="C28" i="16"/>
  <c r="C29" i="16"/>
  <c r="C30" i="16"/>
  <c r="C31" i="16"/>
  <c r="C32" i="16"/>
  <c r="C33" i="16"/>
  <c r="C34" i="16"/>
  <c r="C35" i="16"/>
  <c r="C36" i="16"/>
  <c r="C37" i="16"/>
  <c r="C38" i="16"/>
  <c r="C39" i="16"/>
  <c r="C40" i="16"/>
  <c r="C41" i="16"/>
  <c r="C42" i="16"/>
  <c r="C43" i="16"/>
  <c r="C44" i="16"/>
  <c r="C45" i="16"/>
  <c r="C46" i="16"/>
  <c r="C47" i="16"/>
  <c r="C48" i="16"/>
  <c r="C49" i="16"/>
  <c r="C50" i="16"/>
  <c r="C51" i="16"/>
  <c r="C52" i="16"/>
  <c r="C53" i="16"/>
  <c r="C54" i="16"/>
  <c r="C55" i="16"/>
  <c r="C56" i="16"/>
  <c r="C57" i="16"/>
  <c r="C58" i="16"/>
  <c r="C59" i="16"/>
  <c r="C60" i="16"/>
  <c r="C61" i="16"/>
  <c r="C62" i="16"/>
  <c r="C63" i="16"/>
  <c r="C64" i="16"/>
  <c r="C65" i="16"/>
  <c r="C66" i="16"/>
  <c r="C67" i="16"/>
  <c r="C68" i="16"/>
  <c r="C69" i="16"/>
  <c r="C70" i="16"/>
  <c r="C71" i="16"/>
  <c r="C72" i="16"/>
  <c r="C73" i="16"/>
  <c r="C74" i="16"/>
  <c r="C75" i="16"/>
  <c r="C76" i="16"/>
  <c r="C77" i="16"/>
  <c r="C78" i="16"/>
  <c r="C79" i="16"/>
  <c r="C80" i="16"/>
  <c r="C81" i="16"/>
  <c r="C82" i="16"/>
  <c r="C83" i="16"/>
  <c r="C84" i="16"/>
  <c r="C85" i="16"/>
  <c r="C86" i="16"/>
  <c r="C87" i="16"/>
  <c r="C88" i="16"/>
  <c r="C89" i="16"/>
  <c r="C90" i="16"/>
  <c r="C91" i="16"/>
  <c r="C92" i="16"/>
  <c r="C93" i="16"/>
  <c r="C94" i="16"/>
  <c r="C95" i="16"/>
  <c r="C96" i="16"/>
  <c r="C97" i="16"/>
  <c r="C98" i="16"/>
  <c r="C99" i="16"/>
  <c r="C100" i="16"/>
  <c r="C101" i="16"/>
  <c r="C102" i="16"/>
  <c r="C103" i="16"/>
  <c r="C104" i="16"/>
  <c r="C105" i="16"/>
  <c r="C106" i="16"/>
  <c r="C107" i="16"/>
  <c r="C108" i="16"/>
  <c r="C109" i="16"/>
  <c r="C110" i="16"/>
  <c r="C111" i="16"/>
  <c r="C112" i="16"/>
  <c r="C113" i="16"/>
  <c r="C114" i="16"/>
  <c r="C115" i="16"/>
  <c r="C116" i="16"/>
  <c r="C117" i="16"/>
  <c r="C118" i="16"/>
  <c r="C119" i="16"/>
  <c r="C120" i="16"/>
  <c r="C121" i="16"/>
  <c r="C122" i="16"/>
  <c r="C123" i="16"/>
  <c r="C124" i="16"/>
  <c r="C125" i="16"/>
  <c r="C126" i="16"/>
  <c r="C127" i="16"/>
  <c r="C128" i="16"/>
  <c r="C129" i="16"/>
  <c r="C130" i="16"/>
  <c r="C131" i="16"/>
  <c r="C132" i="16"/>
  <c r="C133" i="16"/>
  <c r="C134" i="16"/>
  <c r="C135" i="16"/>
  <c r="C136" i="16"/>
  <c r="C137" i="16"/>
  <c r="C138" i="16"/>
  <c r="C139" i="16"/>
  <c r="C140" i="16"/>
  <c r="C141" i="16"/>
  <c r="C142" i="16"/>
  <c r="C143" i="16"/>
  <c r="C144" i="16"/>
  <c r="C145" i="16"/>
  <c r="C146" i="16"/>
  <c r="C147" i="16"/>
  <c r="C148" i="16"/>
  <c r="C149" i="16"/>
  <c r="C150" i="16"/>
  <c r="C151" i="16"/>
  <c r="C152" i="16"/>
  <c r="C153" i="16"/>
  <c r="C154" i="16"/>
  <c r="C155" i="16"/>
  <c r="C156" i="16"/>
  <c r="C157" i="16"/>
  <c r="C158" i="16"/>
  <c r="C159" i="16"/>
  <c r="C160" i="16"/>
  <c r="C161" i="16"/>
  <c r="C162" i="16"/>
  <c r="C163" i="16"/>
  <c r="C164" i="16"/>
  <c r="C165" i="16"/>
  <c r="C166" i="16"/>
  <c r="C167" i="16"/>
  <c r="C168" i="16"/>
  <c r="C169" i="16"/>
  <c r="C170" i="16"/>
  <c r="C171" i="16"/>
  <c r="C172" i="16"/>
  <c r="C173" i="16"/>
  <c r="C174" i="16"/>
  <c r="C175" i="16"/>
  <c r="C176" i="16"/>
  <c r="C177" i="16"/>
  <c r="C178" i="16"/>
  <c r="C179" i="16"/>
  <c r="C180" i="16"/>
  <c r="C181" i="16"/>
  <c r="C182" i="16"/>
  <c r="C183" i="16"/>
  <c r="C184" i="16"/>
  <c r="C185" i="16"/>
  <c r="C186" i="16"/>
  <c r="C187" i="16"/>
  <c r="C188" i="16"/>
  <c r="C189" i="16"/>
  <c r="C190" i="16"/>
  <c r="C191" i="16"/>
  <c r="C192" i="16"/>
  <c r="C193" i="16"/>
  <c r="C194" i="16"/>
  <c r="C195" i="16"/>
  <c r="C196" i="16"/>
  <c r="C197" i="16"/>
  <c r="C198" i="16"/>
  <c r="C199" i="16"/>
  <c r="C200" i="16"/>
  <c r="C201" i="16"/>
  <c r="C202" i="16"/>
  <c r="C203" i="16"/>
  <c r="C204" i="16"/>
  <c r="C205" i="16"/>
  <c r="C206" i="16"/>
  <c r="C207" i="16"/>
  <c r="C208" i="16"/>
  <c r="C209" i="16"/>
  <c r="C210" i="16"/>
  <c r="C211" i="16"/>
  <c r="C212" i="16"/>
  <c r="C213" i="16"/>
  <c r="C214" i="16"/>
  <c r="C215" i="16"/>
  <c r="C216" i="16"/>
  <c r="C217" i="16"/>
  <c r="C218" i="16"/>
  <c r="C219" i="16"/>
  <c r="C220" i="16"/>
  <c r="C221" i="16"/>
  <c r="C222" i="16"/>
  <c r="C223" i="16"/>
  <c r="C224" i="16"/>
  <c r="C225" i="16"/>
  <c r="C226" i="16"/>
  <c r="C227" i="16"/>
  <c r="C228" i="16"/>
  <c r="C229" i="16"/>
  <c r="C230" i="16"/>
  <c r="C231" i="16"/>
  <c r="C232" i="16"/>
  <c r="C233" i="16"/>
  <c r="C234" i="16"/>
  <c r="C235" i="16"/>
  <c r="C236" i="16"/>
  <c r="C237" i="16"/>
  <c r="C238" i="16"/>
  <c r="C239" i="16"/>
  <c r="C240" i="16"/>
  <c r="C241" i="16"/>
  <c r="C242" i="16"/>
  <c r="C243" i="16"/>
  <c r="C244" i="16"/>
  <c r="C245" i="16"/>
  <c r="C246" i="16"/>
  <c r="C247" i="16"/>
  <c r="C248" i="16"/>
  <c r="C249" i="16"/>
  <c r="C250" i="16"/>
  <c r="C251" i="16"/>
  <c r="C252" i="16"/>
  <c r="C253" i="16"/>
  <c r="C254" i="16"/>
  <c r="C255" i="16"/>
  <c r="C256" i="16"/>
  <c r="C257" i="16"/>
  <c r="C258" i="16"/>
  <c r="C259" i="16"/>
  <c r="C260" i="16"/>
  <c r="C261" i="16"/>
  <c r="C262" i="16"/>
  <c r="C263" i="16"/>
  <c r="C264" i="16"/>
  <c r="C265" i="16"/>
  <c r="C266" i="16"/>
  <c r="C267" i="16"/>
  <c r="C268" i="16"/>
  <c r="C269" i="16"/>
  <c r="C270" i="16"/>
  <c r="C271" i="16"/>
  <c r="C272" i="16"/>
  <c r="C273" i="16"/>
  <c r="C274" i="16"/>
  <c r="C275" i="16"/>
  <c r="C276" i="16"/>
  <c r="C277" i="16"/>
  <c r="C278" i="16"/>
  <c r="C279" i="16"/>
  <c r="C280" i="16"/>
  <c r="C281" i="16"/>
  <c r="C282" i="16"/>
  <c r="C283" i="16"/>
  <c r="C284" i="16"/>
  <c r="C285" i="16"/>
  <c r="C286" i="16"/>
  <c r="C287" i="16"/>
  <c r="C288" i="16"/>
  <c r="C289" i="16"/>
  <c r="C290" i="16"/>
  <c r="C291" i="16"/>
  <c r="C292" i="16"/>
  <c r="C293" i="16"/>
  <c r="C294" i="16"/>
  <c r="C295" i="16"/>
  <c r="C296" i="16"/>
  <c r="C297" i="16"/>
  <c r="C298" i="16"/>
  <c r="C299" i="16"/>
  <c r="C300" i="16"/>
  <c r="C301" i="16"/>
  <c r="C302" i="16"/>
  <c r="C303" i="16"/>
  <c r="C304" i="16"/>
  <c r="C305" i="16"/>
  <c r="C5" i="16"/>
  <c r="P17" i="13"/>
  <c r="P38" i="13"/>
  <c r="P39" i="13"/>
  <c r="P40" i="13"/>
  <c r="P6" i="13"/>
  <c r="L33" i="1"/>
  <c r="L32" i="1"/>
  <c r="L19" i="1"/>
  <c r="E5" i="18" l="1"/>
  <c r="E6" i="20"/>
  <c r="E7" i="20"/>
  <c r="E8" i="20"/>
  <c r="E9" i="20"/>
  <c r="E10" i="20"/>
  <c r="E11" i="20"/>
  <c r="E12" i="20"/>
  <c r="E13" i="20"/>
  <c r="E14" i="20"/>
  <c r="E15" i="20"/>
  <c r="E16" i="20"/>
  <c r="E17" i="20"/>
  <c r="E18" i="20"/>
  <c r="E19" i="20"/>
  <c r="E20" i="20"/>
  <c r="E21" i="20"/>
  <c r="E23" i="20"/>
  <c r="E24" i="20"/>
  <c r="E25" i="20"/>
  <c r="E26" i="20"/>
  <c r="E27" i="20"/>
  <c r="E28" i="20"/>
  <c r="E29" i="20"/>
  <c r="E30" i="20"/>
  <c r="E31" i="20"/>
  <c r="E32" i="20"/>
  <c r="E33" i="20"/>
  <c r="E34" i="20"/>
  <c r="E35" i="20"/>
  <c r="E36" i="20"/>
  <c r="E37" i="20"/>
  <c r="E38" i="20"/>
  <c r="E40" i="20"/>
  <c r="E42" i="20"/>
  <c r="E43" i="20"/>
  <c r="E44" i="20"/>
  <c r="E45" i="20"/>
  <c r="E46" i="20"/>
  <c r="E47" i="20"/>
  <c r="E48" i="20"/>
  <c r="E49" i="20"/>
  <c r="E50" i="20"/>
  <c r="E51" i="20"/>
  <c r="E5" i="20"/>
  <c r="E6" i="16"/>
  <c r="E7" i="16"/>
  <c r="E8" i="16"/>
  <c r="E9" i="16"/>
  <c r="E10" i="16"/>
  <c r="E11" i="16"/>
  <c r="E12" i="16"/>
  <c r="E13" i="16"/>
  <c r="E14" i="16"/>
  <c r="E15" i="16"/>
  <c r="E16" i="16"/>
  <c r="E17" i="16"/>
  <c r="E18" i="16"/>
  <c r="E19" i="16"/>
  <c r="E20" i="16"/>
  <c r="E21" i="16"/>
  <c r="E22" i="16"/>
  <c r="E23" i="16"/>
  <c r="E24" i="16"/>
  <c r="E25" i="16"/>
  <c r="E26" i="16"/>
  <c r="E27" i="16"/>
  <c r="E28" i="16"/>
  <c r="E29" i="16"/>
  <c r="E30" i="16"/>
  <c r="E31" i="16"/>
  <c r="E32" i="16"/>
  <c r="E33" i="16"/>
  <c r="E34" i="16"/>
  <c r="E35" i="16"/>
  <c r="E36" i="16"/>
  <c r="E37" i="16"/>
  <c r="E38" i="16"/>
  <c r="E39" i="16"/>
  <c r="E40" i="16"/>
  <c r="E41" i="16"/>
  <c r="E42" i="16"/>
  <c r="E43" i="16"/>
  <c r="E44" i="16"/>
  <c r="E45" i="16"/>
  <c r="E46" i="16"/>
  <c r="E47" i="16"/>
  <c r="E48" i="16"/>
  <c r="E49" i="16"/>
  <c r="E50" i="16"/>
  <c r="E51" i="16"/>
  <c r="E52" i="16"/>
  <c r="E53" i="16"/>
  <c r="E54" i="16"/>
  <c r="E55" i="16"/>
  <c r="E56" i="16"/>
  <c r="E57" i="16"/>
  <c r="E58" i="16"/>
  <c r="E59" i="16"/>
  <c r="E60" i="16"/>
  <c r="E61" i="16"/>
  <c r="E62" i="16"/>
  <c r="E63" i="16"/>
  <c r="E64" i="16"/>
  <c r="E65" i="16"/>
  <c r="E66" i="16"/>
  <c r="E67" i="16"/>
  <c r="E68" i="16"/>
  <c r="E69" i="16"/>
  <c r="E70" i="16"/>
  <c r="E71" i="16"/>
  <c r="E72" i="16"/>
  <c r="E73" i="16"/>
  <c r="E74" i="16"/>
  <c r="E75" i="16"/>
  <c r="E76" i="16"/>
  <c r="E77" i="16"/>
  <c r="E78" i="16"/>
  <c r="E79" i="16"/>
  <c r="E80" i="16"/>
  <c r="E81" i="16"/>
  <c r="E82" i="16"/>
  <c r="E83" i="16"/>
  <c r="E84" i="16"/>
  <c r="E85" i="16"/>
  <c r="E86" i="16"/>
  <c r="E87" i="16"/>
  <c r="E88" i="16"/>
  <c r="E89" i="16"/>
  <c r="E90" i="16"/>
  <c r="E91" i="16"/>
  <c r="E92" i="16"/>
  <c r="E93" i="16"/>
  <c r="E94" i="16"/>
  <c r="E95" i="16"/>
  <c r="E96" i="16"/>
  <c r="E97" i="16"/>
  <c r="E98" i="16"/>
  <c r="E99" i="16"/>
  <c r="E100" i="16"/>
  <c r="E101" i="16"/>
  <c r="E102" i="16"/>
  <c r="E103" i="16"/>
  <c r="E104" i="16"/>
  <c r="E105" i="16"/>
  <c r="E106" i="16"/>
  <c r="E107" i="16"/>
  <c r="E108" i="16"/>
  <c r="E109" i="16"/>
  <c r="E110" i="16"/>
  <c r="E111" i="16"/>
  <c r="E112" i="16"/>
  <c r="E113" i="16"/>
  <c r="E114" i="16"/>
  <c r="E115" i="16"/>
  <c r="E116" i="16"/>
  <c r="E117" i="16"/>
  <c r="E118" i="16"/>
  <c r="E119" i="16"/>
  <c r="E120" i="16"/>
  <c r="E121" i="16"/>
  <c r="E122" i="16"/>
  <c r="E123" i="16"/>
  <c r="E124" i="16"/>
  <c r="E125" i="16"/>
  <c r="E126" i="16"/>
  <c r="E127" i="16"/>
  <c r="E128" i="16"/>
  <c r="E129" i="16"/>
  <c r="E130" i="16"/>
  <c r="E131" i="16"/>
  <c r="E132" i="16"/>
  <c r="E133" i="16"/>
  <c r="E134" i="16"/>
  <c r="E135" i="16"/>
  <c r="E136" i="16"/>
  <c r="E137" i="16"/>
  <c r="E138" i="16"/>
  <c r="E139" i="16"/>
  <c r="E140" i="16"/>
  <c r="E141" i="16"/>
  <c r="E142" i="16"/>
  <c r="E143" i="16"/>
  <c r="E144" i="16"/>
  <c r="E145" i="16"/>
  <c r="E146" i="16"/>
  <c r="E147" i="16"/>
  <c r="E148" i="16"/>
  <c r="E149" i="16"/>
  <c r="E150" i="16"/>
  <c r="E151" i="16"/>
  <c r="E152" i="16"/>
  <c r="E153" i="16"/>
  <c r="E154" i="16"/>
  <c r="E155" i="16"/>
  <c r="E156" i="16"/>
  <c r="E157" i="16"/>
  <c r="E158" i="16"/>
  <c r="E159" i="16"/>
  <c r="E160" i="16"/>
  <c r="E161" i="16"/>
  <c r="E162" i="16"/>
  <c r="E163" i="16"/>
  <c r="E164" i="16"/>
  <c r="E165" i="16"/>
  <c r="E166" i="16"/>
  <c r="E167" i="16"/>
  <c r="E168" i="16"/>
  <c r="E169" i="16"/>
  <c r="E170" i="16"/>
  <c r="E171" i="16"/>
  <c r="E172" i="16"/>
  <c r="E173" i="16"/>
  <c r="E174" i="16"/>
  <c r="E175" i="16"/>
  <c r="E176" i="16"/>
  <c r="E177" i="16"/>
  <c r="E178" i="16"/>
  <c r="E179" i="16"/>
  <c r="E180" i="16"/>
  <c r="E181" i="16"/>
  <c r="E182" i="16"/>
  <c r="E183" i="16"/>
  <c r="E184" i="16"/>
  <c r="E185" i="16"/>
  <c r="E186" i="16"/>
  <c r="E187" i="16"/>
  <c r="E188" i="16"/>
  <c r="E189" i="16"/>
  <c r="E190" i="16"/>
  <c r="E191" i="16"/>
  <c r="E192" i="16"/>
  <c r="E193" i="16"/>
  <c r="E194" i="16"/>
  <c r="E195" i="16"/>
  <c r="E196" i="16"/>
  <c r="E197" i="16"/>
  <c r="E198" i="16"/>
  <c r="E199" i="16"/>
  <c r="E200" i="16"/>
  <c r="E201" i="16"/>
  <c r="E202" i="16"/>
  <c r="E203" i="16"/>
  <c r="E204" i="16"/>
  <c r="E205" i="16"/>
  <c r="E206" i="16"/>
  <c r="E207" i="16"/>
  <c r="E208" i="16"/>
  <c r="E209" i="16"/>
  <c r="E210" i="16"/>
  <c r="E211" i="16"/>
  <c r="E212" i="16"/>
  <c r="E213" i="16"/>
  <c r="E214" i="16"/>
  <c r="E215" i="16"/>
  <c r="E216" i="16"/>
  <c r="E217" i="16"/>
  <c r="E218" i="16"/>
  <c r="E219" i="16"/>
  <c r="E220" i="16"/>
  <c r="E221" i="16"/>
  <c r="E222" i="16"/>
  <c r="E223" i="16"/>
  <c r="E224" i="16"/>
  <c r="E225" i="16"/>
  <c r="E226" i="16"/>
  <c r="E227" i="16"/>
  <c r="E228" i="16"/>
  <c r="E229" i="16"/>
  <c r="E230" i="16"/>
  <c r="E231" i="16"/>
  <c r="E232" i="16"/>
  <c r="E233" i="16"/>
  <c r="E234" i="16"/>
  <c r="E235" i="16"/>
  <c r="E236" i="16"/>
  <c r="E237" i="16"/>
  <c r="E238" i="16"/>
  <c r="E239" i="16"/>
  <c r="E240" i="16"/>
  <c r="E241" i="16"/>
  <c r="E242" i="16"/>
  <c r="E243" i="16"/>
  <c r="E244" i="16"/>
  <c r="E245" i="16"/>
  <c r="E246" i="16"/>
  <c r="E247" i="16"/>
  <c r="E248" i="16"/>
  <c r="E249" i="16"/>
  <c r="E250" i="16"/>
  <c r="E251" i="16"/>
  <c r="E252" i="16"/>
  <c r="E253" i="16"/>
  <c r="E254" i="16"/>
  <c r="E255" i="16"/>
  <c r="E256" i="16"/>
  <c r="E257" i="16"/>
  <c r="E258" i="16"/>
  <c r="E259" i="16"/>
  <c r="E260" i="16"/>
  <c r="E261" i="16"/>
  <c r="E262" i="16"/>
  <c r="E263" i="16"/>
  <c r="E264" i="16"/>
  <c r="E265" i="16"/>
  <c r="E266" i="16"/>
  <c r="E267" i="16"/>
  <c r="E268" i="16"/>
  <c r="E269" i="16"/>
  <c r="E270" i="16"/>
  <c r="E271" i="16"/>
  <c r="E272" i="16"/>
  <c r="E273" i="16"/>
  <c r="E274" i="16"/>
  <c r="E275" i="16"/>
  <c r="E276" i="16"/>
  <c r="E277" i="16"/>
  <c r="E278" i="16"/>
  <c r="E279" i="16"/>
  <c r="E280" i="16"/>
  <c r="E281" i="16"/>
  <c r="E282" i="16"/>
  <c r="E283" i="16"/>
  <c r="E284" i="16"/>
  <c r="E285" i="16"/>
  <c r="E286" i="16"/>
  <c r="E287" i="16"/>
  <c r="E288" i="16"/>
  <c r="E289" i="16"/>
  <c r="E290" i="16"/>
  <c r="E291" i="16"/>
  <c r="E292" i="16"/>
  <c r="E293" i="16"/>
  <c r="E294" i="16"/>
  <c r="E295" i="16"/>
  <c r="E296" i="16"/>
  <c r="E297" i="16"/>
  <c r="E298" i="16"/>
  <c r="E299" i="16"/>
  <c r="E300" i="16"/>
  <c r="E301" i="16"/>
  <c r="E302" i="16"/>
  <c r="E303" i="16"/>
  <c r="E304" i="16"/>
  <c r="E305" i="16"/>
  <c r="E5" i="16"/>
  <c r="R26" i="13"/>
  <c r="R23" i="13"/>
  <c r="R17" i="13"/>
  <c r="R16" i="13"/>
  <c r="R9" i="13"/>
  <c r="P44" i="13"/>
  <c r="P30" i="13"/>
  <c r="P29" i="13"/>
  <c r="P27" i="13"/>
  <c r="P26" i="13"/>
  <c r="P22" i="13"/>
  <c r="P21" i="13"/>
  <c r="P20" i="13"/>
  <c r="P15" i="13"/>
  <c r="P14" i="13"/>
  <c r="P13" i="13"/>
  <c r="P12" i="13"/>
  <c r="P8" i="13"/>
  <c r="P7" i="13"/>
  <c r="H5" i="19"/>
  <c r="H5" i="11"/>
  <c r="L6" i="1"/>
  <c r="L7" i="1"/>
  <c r="L8" i="1"/>
  <c r="L9" i="1"/>
  <c r="L11" i="1"/>
  <c r="L12" i="1"/>
  <c r="L13" i="1"/>
  <c r="L14" i="1"/>
  <c r="L15" i="1"/>
  <c r="L4" i="1"/>
  <c r="J6" i="2"/>
  <c r="J7" i="2"/>
  <c r="J8" i="2"/>
  <c r="J9" i="2"/>
  <c r="J10" i="2"/>
  <c r="J11" i="2"/>
  <c r="J12" i="2"/>
  <c r="J13" i="2"/>
  <c r="J14" i="2"/>
  <c r="J15" i="2"/>
  <c r="J16" i="2"/>
  <c r="J5" i="2"/>
  <c r="H58" i="12"/>
  <c r="K58" i="12"/>
  <c r="B15" i="3" l="1"/>
  <c r="B13" i="3"/>
  <c r="N58" i="12" l="1"/>
  <c r="N32" i="12"/>
  <c r="N33" i="12" s="1"/>
  <c r="N34" i="12" s="1"/>
  <c r="N35" i="12" s="1"/>
  <c r="N36" i="12" s="1"/>
  <c r="N37" i="12" s="1"/>
  <c r="N38" i="12" s="1"/>
  <c r="N39" i="12" s="1"/>
  <c r="N40" i="12" s="1"/>
  <c r="N41" i="12" s="1"/>
  <c r="N42" i="12" s="1"/>
  <c r="N43" i="12" s="1"/>
  <c r="N44" i="12" s="1"/>
  <c r="N45" i="12" s="1"/>
  <c r="N46" i="12" s="1"/>
  <c r="N47" i="12" s="1"/>
  <c r="N48" i="12" s="1"/>
  <c r="N49" i="12" s="1"/>
  <c r="N50" i="12" s="1"/>
  <c r="N51" i="12" s="1"/>
  <c r="N52" i="12" s="1"/>
  <c r="N53" i="12" s="1"/>
  <c r="N54" i="12" s="1"/>
  <c r="N55" i="12" s="1"/>
  <c r="O30" i="12"/>
  <c r="O31" i="12" s="1"/>
  <c r="O32" i="12" s="1"/>
  <c r="O33" i="12" s="1"/>
  <c r="O34" i="12" s="1"/>
  <c r="O35" i="12" s="1"/>
  <c r="O36" i="12" l="1"/>
  <c r="O37" i="12" s="1"/>
  <c r="O38" i="12" s="1"/>
  <c r="O39" i="12" s="1"/>
  <c r="O40" i="12" s="1"/>
  <c r="O41" i="12" s="1"/>
  <c r="O42" i="12" s="1"/>
  <c r="O43" i="12" s="1"/>
  <c r="O44" i="12" s="1"/>
  <c r="O45" i="12" s="1"/>
  <c r="O46" i="12" s="1"/>
  <c r="O47" i="12" s="1"/>
  <c r="O48" i="12" s="1"/>
  <c r="O49" i="12" s="1"/>
  <c r="O50" i="12" s="1"/>
  <c r="O51" i="12" s="1"/>
  <c r="O52" i="12" s="1"/>
  <c r="O53" i="12" s="1"/>
  <c r="O54" i="12" s="1"/>
  <c r="K224" i="16" l="1"/>
  <c r="K219" i="16"/>
  <c r="K215" i="16"/>
  <c r="K167" i="16"/>
  <c r="K149" i="16"/>
  <c r="K58" i="16"/>
  <c r="K6" i="16"/>
  <c r="V31" i="12" l="1"/>
  <c r="V32" i="12" s="1"/>
  <c r="V33" i="12" s="1"/>
  <c r="V34" i="12" s="1"/>
  <c r="V35" i="12" s="1"/>
  <c r="V36" i="12" s="1"/>
  <c r="V37" i="12" s="1"/>
  <c r="V38" i="12" s="1"/>
  <c r="V39" i="12" s="1"/>
  <c r="V40" i="12" s="1"/>
  <c r="V41" i="12" s="1"/>
  <c r="V42" i="12" s="1"/>
  <c r="V43" i="12" s="1"/>
  <c r="V44" i="12" s="1"/>
  <c r="V45" i="12" s="1"/>
  <c r="V46" i="12" s="1"/>
  <c r="V47" i="12" s="1"/>
  <c r="V48" i="12" s="1"/>
  <c r="V49" i="12" s="1"/>
  <c r="V50" i="12" s="1"/>
  <c r="V51" i="12" s="1"/>
  <c r="V52" i="12" s="1"/>
  <c r="V53" i="12" s="1"/>
  <c r="V54" i="12" s="1"/>
  <c r="V55" i="12" s="1"/>
  <c r="AE31" i="12" l="1"/>
  <c r="AE32" i="12" s="1"/>
  <c r="AE33" i="12" s="1"/>
  <c r="AE34" i="12" s="1"/>
  <c r="AE35" i="12" s="1"/>
  <c r="AE36" i="12" s="1"/>
  <c r="AE37" i="12" s="1"/>
  <c r="AE38" i="12" s="1"/>
  <c r="AE39" i="12" s="1"/>
  <c r="AE40" i="12" s="1"/>
  <c r="AE41" i="12" s="1"/>
  <c r="AE42" i="12" s="1"/>
  <c r="AE43" i="12" s="1"/>
  <c r="AE44" i="12" s="1"/>
  <c r="AE45" i="12" s="1"/>
  <c r="AE46" i="12" s="1"/>
  <c r="AE47" i="12" s="1"/>
  <c r="AE48" i="12" s="1"/>
  <c r="AE49" i="12" s="1"/>
  <c r="AE50" i="12" s="1"/>
  <c r="AE51" i="12" s="1"/>
  <c r="AE52" i="12" s="1"/>
  <c r="AE53" i="12" s="1"/>
  <c r="AE54" i="12" s="1"/>
  <c r="AE55" i="12" s="1"/>
  <c r="AD31" i="12"/>
  <c r="AD32" i="12" s="1"/>
  <c r="AC31" i="12"/>
  <c r="AB31" i="12"/>
  <c r="AB32" i="12" s="1"/>
  <c r="AB33" i="12" s="1"/>
  <c r="AB34" i="12" s="1"/>
  <c r="AB35" i="12" s="1"/>
  <c r="AB36" i="12" s="1"/>
  <c r="AB37" i="12" s="1"/>
  <c r="AB38" i="12" s="1"/>
  <c r="AB39" i="12" s="1"/>
  <c r="AB40" i="12" s="1"/>
  <c r="AB41" i="12" s="1"/>
  <c r="AB42" i="12" s="1"/>
  <c r="AB43" i="12" s="1"/>
  <c r="AB44" i="12" s="1"/>
  <c r="AB45" i="12" s="1"/>
  <c r="AB46" i="12" s="1"/>
  <c r="AB47" i="12" s="1"/>
  <c r="AB48" i="12" s="1"/>
  <c r="AB49" i="12" s="1"/>
  <c r="AB50" i="12" s="1"/>
  <c r="AB51" i="12" s="1"/>
  <c r="AB52" i="12" s="1"/>
  <c r="AB53" i="12" s="1"/>
  <c r="AB54" i="12" s="1"/>
  <c r="AB55" i="12" s="1"/>
  <c r="AA31" i="12"/>
  <c r="AA32" i="12" s="1"/>
  <c r="Z33" i="12" s="1"/>
  <c r="Z31" i="12"/>
  <c r="Y31" i="12"/>
  <c r="Y32" i="12" s="1"/>
  <c r="Y33" i="12" s="1"/>
  <c r="Y34" i="12" s="1"/>
  <c r="Y35" i="12" s="1"/>
  <c r="Y36" i="12" s="1"/>
  <c r="Y37" i="12" s="1"/>
  <c r="Y38" i="12" s="1"/>
  <c r="Y39" i="12" s="1"/>
  <c r="Y40" i="12" s="1"/>
  <c r="Y41" i="12" s="1"/>
  <c r="Y42" i="12" s="1"/>
  <c r="Y43" i="12" s="1"/>
  <c r="Y44" i="12" s="1"/>
  <c r="Y45" i="12" s="1"/>
  <c r="Y46" i="12" s="1"/>
  <c r="Y47" i="12" s="1"/>
  <c r="Y48" i="12" s="1"/>
  <c r="Y49" i="12" s="1"/>
  <c r="Y50" i="12" s="1"/>
  <c r="Y51" i="12" s="1"/>
  <c r="Y52" i="12" s="1"/>
  <c r="Y53" i="12" s="1"/>
  <c r="Y54" i="12" s="1"/>
  <c r="Y55" i="12" s="1"/>
  <c r="X31" i="12"/>
  <c r="W31" i="12"/>
  <c r="AC32" i="12" l="1"/>
  <c r="Z32" i="12"/>
  <c r="X32" i="12"/>
  <c r="W32" i="12"/>
  <c r="AD33" i="12"/>
  <c r="AC33" i="12"/>
  <c r="AA33" i="12"/>
  <c r="AD34" i="12" l="1"/>
  <c r="AC34" i="12"/>
  <c r="AA34" i="12"/>
  <c r="Z34" i="12"/>
  <c r="X33" i="12"/>
  <c r="W33" i="12"/>
  <c r="Z35" i="12" l="1"/>
  <c r="AA35" i="12"/>
  <c r="X34" i="12"/>
  <c r="W34" i="12"/>
  <c r="AD35" i="12"/>
  <c r="AC35" i="12"/>
  <c r="W35" i="12" l="1"/>
  <c r="X35" i="12"/>
  <c r="AA36" i="12"/>
  <c r="Z36" i="12"/>
  <c r="AC36" i="12"/>
  <c r="AD36" i="12"/>
  <c r="Z37" i="12" l="1"/>
  <c r="AA37" i="12"/>
  <c r="AD37" i="12"/>
  <c r="AC37" i="12"/>
  <c r="X36" i="12"/>
  <c r="W36" i="12"/>
  <c r="AC38" i="12" l="1"/>
  <c r="AD38" i="12"/>
  <c r="AA38" i="12"/>
  <c r="Z38" i="12"/>
  <c r="W37" i="12"/>
  <c r="X37" i="12"/>
  <c r="Z39" i="12" l="1"/>
  <c r="AA39" i="12"/>
  <c r="X38" i="12"/>
  <c r="W38" i="12"/>
  <c r="AD39" i="12"/>
  <c r="AC39" i="12"/>
  <c r="AC40" i="12" l="1"/>
  <c r="AD40" i="12"/>
  <c r="W39" i="12"/>
  <c r="X39" i="12"/>
  <c r="AA40" i="12"/>
  <c r="Z40" i="12"/>
  <c r="X40" i="12" l="1"/>
  <c r="W40" i="12"/>
  <c r="AD41" i="12"/>
  <c r="AC41" i="12"/>
  <c r="Z41" i="12"/>
  <c r="AA41" i="12"/>
  <c r="AC42" i="12" l="1"/>
  <c r="AD42" i="12"/>
  <c r="AA42" i="12"/>
  <c r="Z42" i="12"/>
  <c r="W41" i="12"/>
  <c r="X41" i="12"/>
  <c r="Z43" i="12" l="1"/>
  <c r="AA43" i="12"/>
  <c r="X42" i="12"/>
  <c r="W42" i="12"/>
  <c r="AD43" i="12"/>
  <c r="AC43" i="12"/>
  <c r="W43" i="12" l="1"/>
  <c r="X43" i="12"/>
  <c r="AA44" i="12"/>
  <c r="Z44" i="12"/>
  <c r="AC44" i="12"/>
  <c r="AD44" i="12"/>
  <c r="Z45" i="12" l="1"/>
  <c r="AA45" i="12"/>
  <c r="AD45" i="12"/>
  <c r="AC45" i="12"/>
  <c r="X44" i="12"/>
  <c r="W44" i="12"/>
  <c r="AD46" i="12" l="1"/>
  <c r="AC46" i="12"/>
  <c r="AA46" i="12"/>
  <c r="Z46" i="12"/>
  <c r="W45" i="12"/>
  <c r="X45" i="12"/>
  <c r="Z47" i="12" l="1"/>
  <c r="AA47" i="12"/>
  <c r="X46" i="12"/>
  <c r="W46" i="12"/>
  <c r="AD47" i="12"/>
  <c r="AC47" i="12"/>
  <c r="X47" i="12" l="1"/>
  <c r="W47" i="12"/>
  <c r="AA48" i="12"/>
  <c r="Z48" i="12"/>
  <c r="AD48" i="12"/>
  <c r="AC48" i="12"/>
  <c r="Z49" i="12" l="1"/>
  <c r="AA49" i="12"/>
  <c r="AD49" i="12"/>
  <c r="AC49" i="12"/>
  <c r="X48" i="12"/>
  <c r="W48" i="12"/>
  <c r="X49" i="12" l="1"/>
  <c r="W49" i="12"/>
  <c r="AD50" i="12"/>
  <c r="AC50" i="12"/>
  <c r="AA50" i="12"/>
  <c r="Z50" i="12"/>
  <c r="AD51" i="12" l="1"/>
  <c r="AC51" i="12"/>
  <c r="Z51" i="12"/>
  <c r="AA51" i="12"/>
  <c r="X50" i="12"/>
  <c r="W50" i="12"/>
  <c r="AA52" i="12" l="1"/>
  <c r="Z52" i="12"/>
  <c r="X51" i="12"/>
  <c r="W51" i="12"/>
  <c r="AD52" i="12"/>
  <c r="AC52" i="12"/>
  <c r="AD53" i="12" l="1"/>
  <c r="AC53" i="12"/>
  <c r="Z53" i="12"/>
  <c r="AA53" i="12"/>
  <c r="X52" i="12"/>
  <c r="W52" i="12"/>
  <c r="AA54" i="12" l="1"/>
  <c r="Z55" i="12" s="1"/>
  <c r="Z54" i="12"/>
  <c r="X53" i="12"/>
  <c r="W53" i="12"/>
  <c r="AD54" i="12"/>
  <c r="AC55" i="12" s="1"/>
  <c r="AC54" i="12"/>
  <c r="X54" i="12" l="1"/>
  <c r="W55" i="12" s="1"/>
  <c r="W54" i="12"/>
</calcChain>
</file>

<file path=xl/sharedStrings.xml><?xml version="1.0" encoding="utf-8"?>
<sst xmlns="http://schemas.openxmlformats.org/spreadsheetml/2006/main" count="3265" uniqueCount="690">
  <si>
    <t>Subsidiebedragen Groepsopvang</t>
  </si>
  <si>
    <t>vanaf 1/1/2024</t>
  </si>
  <si>
    <t>vanaf 1/12/2023 tot 31/12/2023</t>
  </si>
  <si>
    <t>vanaf 1-1-2023 tot 30/11/2023</t>
  </si>
  <si>
    <t>vanaf 1/12/2022 tot 31/12/2022</t>
  </si>
  <si>
    <t>vanaf 1/9/2022 tot 30/11/2022</t>
  </si>
  <si>
    <t>vanaf 1/6/2022 tot 31/8/2022</t>
  </si>
  <si>
    <t>vanaf 1/4/2022 tot 31/5/2022</t>
  </si>
  <si>
    <t>vanaf 1/2/2022 tot 31/3/2022</t>
  </si>
  <si>
    <t>vanaf 1/10/2021 tot 31/1/2022</t>
  </si>
  <si>
    <t>vanaf 1/4/2021 tot 30/9/2021</t>
  </si>
  <si>
    <t>vanaf 1/7/2020 tot 30/3/2021</t>
  </si>
  <si>
    <t>vanaf 1/4/2020 - 30/6/2020</t>
  </si>
  <si>
    <t>1/1/2020 - 31/03/2020</t>
  </si>
  <si>
    <t>1/1/2019-31/12/2019</t>
  </si>
  <si>
    <t>1/12/2018 -31/12/2018</t>
  </si>
  <si>
    <t>1/10/2018 -30/11/2018</t>
  </si>
  <si>
    <t>1/7/2017 - 30/9/2018</t>
  </si>
  <si>
    <t>1/7/2016 - 30/6/2017</t>
  </si>
  <si>
    <t>1/1/2016 -30/6/2016</t>
  </si>
  <si>
    <t>1/4/2015 - 31/21/2015</t>
  </si>
  <si>
    <t>1/4/2014 - 31/3/2015</t>
  </si>
  <si>
    <t xml:space="preserve">Basissubsidie (T1) </t>
  </si>
  <si>
    <t xml:space="preserve">euro per T1 plaats </t>
  </si>
  <si>
    <t>euro per T1 plaats</t>
  </si>
  <si>
    <t>Subsidie voor inkomenstarief  - Leeftijd  Basisbedrag 20 jaar Tarief A</t>
  </si>
  <si>
    <t>euro per T2A plaats</t>
  </si>
  <si>
    <t>Subsidie voor inkomenstarief - Leeftijd - Bijkomend bedrag per jaar Tarief A</t>
  </si>
  <si>
    <t>Subsidie voor inkomenstarief  - Leeftijd  Basisbedrag 20 jaar Tarief B</t>
  </si>
  <si>
    <t>Niet meer van toepassing</t>
  </si>
  <si>
    <t>euro per T2B plaats</t>
  </si>
  <si>
    <t>Subsidie voor inkomenstarief - Leeftijd - Bijkomend bedrag per jaar Tarief B</t>
  </si>
  <si>
    <t>Subsidie voor inkomenstarief - Prestaties</t>
  </si>
  <si>
    <t>euro per prestatie</t>
  </si>
  <si>
    <t>Plussubsidie</t>
  </si>
  <si>
    <t>euro per T3 plaats</t>
  </si>
  <si>
    <t>Subsidie voor individuele inclusieve opvang</t>
  </si>
  <si>
    <t>per opvangdag</t>
  </si>
  <si>
    <t>Subsidie voor structurele inclusieve opvang</t>
  </si>
  <si>
    <t>per plaats met subsidie structurele opvang</t>
  </si>
  <si>
    <t>Subsidie voor ruimere openingsmomenten</t>
  </si>
  <si>
    <t>Per module</t>
  </si>
  <si>
    <t>Subsidie voor dringende kinderopvang - vast bedrag</t>
  </si>
  <si>
    <t>per dringende opvangplaats</t>
  </si>
  <si>
    <t>Subisidie voor dringende kinderopvang - Kindbedrag</t>
  </si>
  <si>
    <t>per kind</t>
  </si>
  <si>
    <t>Flexibele basissubsidie</t>
  </si>
  <si>
    <t>per flex T1  plaats</t>
  </si>
  <si>
    <t>Flexibele urenpakketten</t>
  </si>
  <si>
    <t>per urenpakket</t>
  </si>
  <si>
    <t>Subsidiebedragen Gezinsopvang/Groepsopvang Samenwerkende Onthaalouders</t>
  </si>
  <si>
    <t>vanaf 1/4/2024</t>
  </si>
  <si>
    <t>vanaf 1/1/2024 tot 31/3/2024</t>
  </si>
  <si>
    <t>vanaf 1/1/2023 tot 30/11/2023</t>
  </si>
  <si>
    <t>vanaf 1/5/2021 tot 30/9/2021</t>
  </si>
  <si>
    <t>vanaf 1/4/2021 tot 30/4/2021</t>
  </si>
  <si>
    <t>vanaf 1/4/2020 tot 31/3/2021</t>
  </si>
  <si>
    <t>1/1/2019 - 31/3/2020</t>
  </si>
  <si>
    <t>1/10/2018-31/12/2018</t>
  </si>
  <si>
    <t>1/4/2014 - 30/6/2016</t>
  </si>
  <si>
    <t>Basissubsidie (T1)</t>
  </si>
  <si>
    <t>Basissubsidie Plus (T1) (enkel voor organisatoren zonder gesubsidieerde T2A plaatsen)</t>
  </si>
  <si>
    <t>Subsidie voor inkomenstarief - Prestaties (1)</t>
  </si>
  <si>
    <t xml:space="preserve">euro per prestatie </t>
  </si>
  <si>
    <t>Flexibele gezinsopvang - per plaats</t>
  </si>
  <si>
    <t>euro  per T2 (A + B) plaats</t>
  </si>
  <si>
    <t>Flexibele gezinsopvang - per prestatie</t>
  </si>
  <si>
    <t>per flexibele prestatie</t>
  </si>
  <si>
    <t>Per plaats met subsidie structurele opvang</t>
  </si>
  <si>
    <t>Subsidie voor samenwerkingsverband</t>
  </si>
  <si>
    <t xml:space="preserve">per T2 (A + B) plaats </t>
  </si>
  <si>
    <t>Kostenvergoeding gezinsopvang (1)</t>
  </si>
  <si>
    <t>per volle dag en per opgevangen kind</t>
  </si>
  <si>
    <t>Verdeling restbudget flex gezinsopvang</t>
  </si>
  <si>
    <t>euro per plaats van 1-1-2022 tot 31-1-2022</t>
  </si>
  <si>
    <t>euro per plaats tot 30 september 2021</t>
  </si>
  <si>
    <t>euro per plaats tot 31 maart 2020</t>
  </si>
  <si>
    <t>euro per plaats</t>
  </si>
  <si>
    <t>euro per plaats tot 30 september 2018</t>
  </si>
  <si>
    <t>euro per plaats tot 30 juni 2017</t>
  </si>
  <si>
    <t>euro per plaats van 1-2-2022 tot 31-3-2022</t>
  </si>
  <si>
    <t>euro per plaats van 1-4-2022 tot 31-5-2022</t>
  </si>
  <si>
    <t>euro per plaats van 1-6-2022 tot 31-8-2022</t>
  </si>
  <si>
    <t>euro per plaats van 1-9-2022 tot 30-11-2022</t>
  </si>
  <si>
    <t>euro per plaats van 1-12-2022 tot 31-12-2022</t>
  </si>
  <si>
    <t>euro per plaats vanaf 1 oktober 2021</t>
  </si>
  <si>
    <t>euro per plaats vanaf 1 april 2020</t>
  </si>
  <si>
    <t>euro per plaats vanaf 1 oktober 2018</t>
  </si>
  <si>
    <t>euro per plaats vanaf 1 juli 2017</t>
  </si>
  <si>
    <t>Subsidiebedrag onthaalouders werknemers</t>
  </si>
  <si>
    <t>euro per VTE - Private organisatoren</t>
  </si>
  <si>
    <t>euro per VTE</t>
  </si>
  <si>
    <t>euro per VTE - Openbare organisatoren</t>
  </si>
  <si>
    <t>Kinderopvangtoeslag</t>
  </si>
  <si>
    <t>Van 1/9/2023 tot 31/8/2024</t>
  </si>
  <si>
    <t>Van 1/9/2022 tot 31/8/2023</t>
  </si>
  <si>
    <t>Van 1/9/2021 tot 31/8/2022</t>
  </si>
  <si>
    <t>Van 1/9/2020 tot 31/8/2021</t>
  </si>
  <si>
    <t>Van 1/1/2019 tot 31/8/2020</t>
  </si>
  <si>
    <t>euro per volledige opvangdag</t>
  </si>
  <si>
    <t>Inkomenstarief: Bedragen en coëfficienten</t>
  </si>
  <si>
    <t>Index 2024 4</t>
  </si>
  <si>
    <t>Index 2023 9,68</t>
  </si>
  <si>
    <t>Index 2022 1,89</t>
  </si>
  <si>
    <t>Index 2021 1,02</t>
  </si>
  <si>
    <t>Index 2020 1,45</t>
  </si>
  <si>
    <t>Index 2019 1,75%</t>
  </si>
  <si>
    <t>Bedragen op basis van het aanslagbiljet</t>
  </si>
  <si>
    <t>Inkomenstarief</t>
  </si>
  <si>
    <t>Inkomen van - tot</t>
  </si>
  <si>
    <t>Inkomen vermenigvuldigd met 0,000385</t>
  </si>
  <si>
    <t>-</t>
  </si>
  <si>
    <t>Max 16,66</t>
  </si>
  <si>
    <t>Max 16,37</t>
  </si>
  <si>
    <t>Max 16,12</t>
  </si>
  <si>
    <t>Max 15,95</t>
  </si>
  <si>
    <t>Max 15,88</t>
  </si>
  <si>
    <t>Inkomen vermenigvuldigd met 0,000380</t>
  </si>
  <si>
    <t>Max 22,01</t>
  </si>
  <si>
    <t>Max 21,63</t>
  </si>
  <si>
    <t>Max 21,28</t>
  </si>
  <si>
    <t>Max 21,05</t>
  </si>
  <si>
    <t>Max 20,96</t>
  </si>
  <si>
    <t xml:space="preserve">Per inkomensschijf </t>
  </si>
  <si>
    <t xml:space="preserve"> en meer </t>
  </si>
  <si>
    <t>en meer</t>
  </si>
  <si>
    <t xml:space="preserve">en meer </t>
  </si>
  <si>
    <t>Bedragen op basis van het maandinkomen</t>
  </si>
  <si>
    <t>Coefficient om het maandinkomen om te zetten naar een jaarbedrag</t>
  </si>
  <si>
    <t>Vermindering voor lage inkomens</t>
  </si>
  <si>
    <t>Korting</t>
  </si>
  <si>
    <t xml:space="preserve">                   -      </t>
  </si>
  <si>
    <t xml:space="preserve">voorrang </t>
  </si>
  <si>
    <t>Maximumtarief</t>
  </si>
  <si>
    <t>per dag</t>
  </si>
  <si>
    <t>Per dag</t>
  </si>
  <si>
    <t>Minimumtarieven</t>
  </si>
  <si>
    <t>Standaard minimumtarief</t>
  </si>
  <si>
    <t>5,47</t>
  </si>
  <si>
    <t>Uitzonderlijk minimumtarief</t>
  </si>
  <si>
    <t>3,28</t>
  </si>
  <si>
    <t>Allerlaagste minimumtarief</t>
  </si>
  <si>
    <t>1,72</t>
  </si>
  <si>
    <t>Kinder- en meerlingenkorting</t>
  </si>
  <si>
    <t>euro</t>
  </si>
  <si>
    <t>3,23 euro</t>
  </si>
  <si>
    <t>3,18 euro</t>
  </si>
  <si>
    <t>3,15 euro</t>
  </si>
  <si>
    <t>3,14 euro</t>
  </si>
  <si>
    <t xml:space="preserve">Inkomen als kenmerk voor financiele situatie 
kwetsbaar gezin </t>
  </si>
  <si>
    <t>Dit inkomen bepaalt of het gezin in aanmerking komt voor:
- voorrang voor gezin met laag inkomen
- kenmerk kwetsbaar gezin voor plussubsidie
- verlaagde waarborg van 50 euro</t>
  </si>
  <si>
    <t>Dit inkomen geeft aanleiding tot volgend inkomenstarief (zonder kindkorting):</t>
  </si>
  <si>
    <t>Laag inkomen om in aanmerking te komen voor specifiek individueel verminderd tarief</t>
  </si>
  <si>
    <t>Dit inkomen bepaalt of het gezin in aanmerking komt voor:
- Verminderd tarief laag inkomen met inburgering
- verminderd tarief laag inkomen met werk</t>
  </si>
  <si>
    <t>Bedragen voor bijkomende kosten</t>
  </si>
  <si>
    <t xml:space="preserve">Administratie en facturatiekosten </t>
  </si>
  <si>
    <t>euro per maand</t>
  </si>
  <si>
    <t>Inschrijvingsgeld (wordt niet geindexeerd)</t>
  </si>
  <si>
    <t xml:space="preserve">Inschrijvingsgeld voor kinderen uit kwetsbare gezinnen </t>
  </si>
  <si>
    <t>Kosten voor een warme maaltijd voor schoolgaande kinderen</t>
  </si>
  <si>
    <t xml:space="preserve">euro </t>
  </si>
  <si>
    <t>Bedrag voor vervoer</t>
  </si>
  <si>
    <t>Link:</t>
  </si>
  <si>
    <t>http://fedweb.belgium.be/nl/verloning_en_voordelen/onkosten_tijdens_het_werk/reiskosten</t>
  </si>
  <si>
    <t>Afvalverwerking en luiers van de opvang (forfait niet verplicht)</t>
  </si>
  <si>
    <t>Volle dag</t>
  </si>
  <si>
    <t>Halve dag</t>
  </si>
  <si>
    <t>Dag en nacht</t>
  </si>
  <si>
    <t>Afvalverwerking en luiers van de ouders (forfait niet verplicht)</t>
  </si>
  <si>
    <t>Afwezigheidsdagen boven de respijtdagen, tarief door de organisator te bepalen met als maximum</t>
  </si>
  <si>
    <t>Subsidiebedragen Centrum Inclusieve Kinderopvang</t>
  </si>
  <si>
    <t>Vanaf 1/12/2023</t>
  </si>
  <si>
    <t>1/1/2023 - 30/11/2023</t>
  </si>
  <si>
    <t>1/12/2022 - 31/12/2022</t>
  </si>
  <si>
    <t>1/9/2022 - 30/11/2022</t>
  </si>
  <si>
    <t>1/6/2022 - 31/8/2022</t>
  </si>
  <si>
    <t>1/4/2022 - 31/5/2022</t>
  </si>
  <si>
    <t>1/02/2022 - 31/3/2022</t>
  </si>
  <si>
    <t>1/10/2021 - 31/1/2022</t>
  </si>
  <si>
    <t xml:space="preserve">1/4/2020 - 30/9/2021 </t>
  </si>
  <si>
    <t>1/10/2018 - 31/3/2020</t>
  </si>
  <si>
    <t>forfaitair bedrag op jaarbasis</t>
  </si>
  <si>
    <t>euro per CIO</t>
  </si>
  <si>
    <t>Ouderbijdrage kleuteropvang met transitiesubsidie Erkend</t>
  </si>
  <si>
    <t>Van 1/12/2023</t>
  </si>
  <si>
    <t>Van 1/1/2023 - 30/11/2023</t>
  </si>
  <si>
    <t>Van 1/12/2022 - 31/12/2022</t>
  </si>
  <si>
    <t>Van 1/9/2022 - 30/11/2022</t>
  </si>
  <si>
    <t>Van 1/6/2022 - 31/8/2022</t>
  </si>
  <si>
    <t>Van 1/4/2022 - 31/5/2022</t>
  </si>
  <si>
    <t>Van 1/2/2022 - 31/3/2022</t>
  </si>
  <si>
    <t>Van 1/1/2022 - 31/1/2021</t>
  </si>
  <si>
    <t>Schoolvrije dagen en vakantiedagen</t>
  </si>
  <si>
    <t>Vanaf 1/1/2024</t>
  </si>
  <si>
    <t>Vanaf 1/1/2023</t>
  </si>
  <si>
    <t>Vanaf 1/1/2022</t>
  </si>
  <si>
    <t>Volledige dag (langer dan 6 uur)</t>
  </si>
  <si>
    <t xml:space="preserve">per dag </t>
  </si>
  <si>
    <t>Halve dag (tussen 3 en 6uur)</t>
  </si>
  <si>
    <t>Minder dan 3 uur</t>
  </si>
  <si>
    <t>VIA subsidies</t>
  </si>
  <si>
    <t>Principieel goedgekeurd door de Vlaamse regering</t>
  </si>
  <si>
    <t>Vanaf 1/1/2023 tot 30/11/2023</t>
  </si>
  <si>
    <t>Vanaf 1/12/2022 tot 31/12/2022</t>
  </si>
  <si>
    <t>Vanaf 1/9/2022 tot 30/11/2022</t>
  </si>
  <si>
    <t>Vanaf 1/6/2022 tot 31/8/2022</t>
  </si>
  <si>
    <t>Vanaf 1/4/2022 tot 31/5/2022</t>
  </si>
  <si>
    <t>Vanaf 1/2/2022 tot 31/3/2022</t>
  </si>
  <si>
    <t>Vanaf 1/1/2022 tot 31/1/2022</t>
  </si>
  <si>
    <t>Vanaf 1/10/2021- 31/12/2021</t>
  </si>
  <si>
    <t>1/7/2021 - 30/9/2021</t>
  </si>
  <si>
    <t>1/5/2021 - 30/6/2021</t>
  </si>
  <si>
    <t>1/1/2021 - 30/4/2021</t>
  </si>
  <si>
    <t>1/4/2020 - 31/12/2020</t>
  </si>
  <si>
    <t>1/1/2020 - 31/3/2020</t>
  </si>
  <si>
    <t>1/10/2019-31/12/2019</t>
  </si>
  <si>
    <t xml:space="preserve"> 1/1/2019- 30/9/2019</t>
  </si>
  <si>
    <t xml:space="preserve"> 1/10/2018- 31/12/2018</t>
  </si>
  <si>
    <t>1/1/2018 - 30/09/2018</t>
  </si>
  <si>
    <t>1/7/2017 - 31/12/2017</t>
  </si>
  <si>
    <t xml:space="preserve"> 1/1/2016 - 30/6/2016</t>
  </si>
  <si>
    <t>Sector</t>
  </si>
  <si>
    <t>Type subsidie</t>
  </si>
  <si>
    <t>Voor?</t>
  </si>
  <si>
    <t>Privé</t>
  </si>
  <si>
    <t>Openbaar</t>
  </si>
  <si>
    <t xml:space="preserve">Groepsopvang B&amp;P </t>
  </si>
  <si>
    <t>Managementondersteuning</t>
  </si>
  <si>
    <t>T1</t>
  </si>
  <si>
    <t>Eindejaarspremie</t>
  </si>
  <si>
    <t>T2A</t>
  </si>
  <si>
    <t>euro leeftijd 20 jr</t>
  </si>
  <si>
    <t>euro per extra jaar gemiddelde leeftijd</t>
  </si>
  <si>
    <t>Werkdrukvermindering</t>
  </si>
  <si>
    <t>euro per VTE boven 45 jr</t>
  </si>
  <si>
    <t>euro per T2A</t>
  </si>
  <si>
    <t>euro per T2A en T2B plaats</t>
  </si>
  <si>
    <t>euro per VTE boven 50 jr</t>
  </si>
  <si>
    <t>euro per VTE boven 55 jr</t>
  </si>
  <si>
    <t>Koopkrachtondersteuning</t>
  </si>
  <si>
    <t>T2B</t>
  </si>
  <si>
    <t>Ondersteuning kinderbegeleider</t>
  </si>
  <si>
    <t>euro per vergunde plaats voor organisatoren met meer dan 18 plaatsen T2</t>
  </si>
  <si>
    <t>Gezinsopvang B&amp;P</t>
  </si>
  <si>
    <t>T2</t>
  </si>
  <si>
    <t>euro per T2 plaats</t>
  </si>
  <si>
    <t xml:space="preserve">Coördinatiefunctie </t>
  </si>
  <si>
    <t>Kleuteropvang</t>
  </si>
  <si>
    <t xml:space="preserve">Werkdrukvermindering </t>
  </si>
  <si>
    <t>FCUD zieke kinderen</t>
  </si>
  <si>
    <t>euro per VTE (van toepassing vanaf 1/1/2019)</t>
  </si>
  <si>
    <t>Basisbarema Kinderbegeleider</t>
  </si>
  <si>
    <t>Gesco-Project</t>
  </si>
  <si>
    <t>Algemene VIA subsidie</t>
  </si>
  <si>
    <t xml:space="preserve">Attest van toezicht buitenschoolse  groepsopvang </t>
  </si>
  <si>
    <t>Opgenomen in het TSA bedrag</t>
  </si>
  <si>
    <t>euro per plaats AVT</t>
  </si>
  <si>
    <t>Per plaats AVT verhoogd op 31 december 2021 naar 262,10</t>
  </si>
  <si>
    <t>IBO</t>
  </si>
  <si>
    <t>Opgenomen in het TSE bedrag</t>
  </si>
  <si>
    <t>euro per EVP eerste 21 pl</t>
  </si>
  <si>
    <t>euro per EVP voor 22ste t/m 231ste pl</t>
  </si>
  <si>
    <t>euro per EVP vanaf 232ste pl</t>
  </si>
  <si>
    <t>Coördinatiefunctie</t>
  </si>
  <si>
    <t>Omgezet naar  kleuteropvang</t>
  </si>
  <si>
    <t>euro per erkende plaats verhoogd op 31 december 2021 naar 262,10 euro</t>
  </si>
  <si>
    <t>euro per erkende plaats</t>
  </si>
  <si>
    <t>FCUD</t>
  </si>
  <si>
    <t>BOAB</t>
  </si>
  <si>
    <t>euro per BOAB plaats</t>
  </si>
  <si>
    <t>LODIB</t>
  </si>
  <si>
    <t>euro per plaats AVT/ERK</t>
  </si>
  <si>
    <t>euro per plaats AVT/ERK verhoogd op 31 december 2021 naar 262,10 euro</t>
  </si>
  <si>
    <t>Gemandateerde  voorziening</t>
  </si>
  <si>
    <t xml:space="preserve">euro per VTE doelgroepwerknemer </t>
  </si>
  <si>
    <t>euro per VTE doelgroepwerknemer en Coördinatiefuntie</t>
  </si>
  <si>
    <t>euro per VTE doelgroepwerknemer</t>
  </si>
  <si>
    <t>DAC (Niet meer van toepassing sinds 1/1/2017)</t>
  </si>
  <si>
    <t>Subsidie lokaal loket</t>
  </si>
  <si>
    <t>1/1/2023 - 31/11/2023</t>
  </si>
  <si>
    <t>1/09/2022 - 30/11/2022</t>
  </si>
  <si>
    <t>1/06/2022 - 31/8/2022</t>
  </si>
  <si>
    <t>1/2/2022 - 31/3/2022</t>
  </si>
  <si>
    <t>1/4/2020 - 30/9/2021</t>
  </si>
  <si>
    <t>1/4/2019 - 31/3/2020</t>
  </si>
  <si>
    <t>Gemeente</t>
  </si>
  <si>
    <t>Subsidiebedrag per jaar</t>
  </si>
  <si>
    <t>Subsidiebedrag per jaar*</t>
  </si>
  <si>
    <t>* De subsidiebedrag is een bedrag voor een volledig jaar. Aangezien de subsidie Lokaal Loket Kinderopvang pas start op 1 april 2019, zal het bedrag voor 2019 verhoudingsgewijs worden verlaagd.</t>
  </si>
  <si>
    <t>Aalst</t>
  </si>
  <si>
    <t>Aalter</t>
  </si>
  <si>
    <t>Aarschot</t>
  </si>
  <si>
    <t>Aartselaar</t>
  </si>
  <si>
    <t>Affligem</t>
  </si>
  <si>
    <t>jaarbedrag voor 2020</t>
  </si>
  <si>
    <t>Alken</t>
  </si>
  <si>
    <t>jaarbedrag voor 2021</t>
  </si>
  <si>
    <t>Alveringem</t>
  </si>
  <si>
    <t>Antwerpen</t>
  </si>
  <si>
    <t>Anzegem</t>
  </si>
  <si>
    <t>Ardooie</t>
  </si>
  <si>
    <t>Arendonk</t>
  </si>
  <si>
    <t>As</t>
  </si>
  <si>
    <t>Asse</t>
  </si>
  <si>
    <t>Assenede</t>
  </si>
  <si>
    <t>Avelgem</t>
  </si>
  <si>
    <t>Baarle-Hertog</t>
  </si>
  <si>
    <t>Balen</t>
  </si>
  <si>
    <t>Beernem</t>
  </si>
  <si>
    <t>Beerse</t>
  </si>
  <si>
    <t>Beersel</t>
  </si>
  <si>
    <t>Begijnendijk</t>
  </si>
  <si>
    <t>Bekkevoort</t>
  </si>
  <si>
    <t>Beringen</t>
  </si>
  <si>
    <t>Berlaar</t>
  </si>
  <si>
    <t>Berlare</t>
  </si>
  <si>
    <t>Bertem</t>
  </si>
  <si>
    <t>Bever</t>
  </si>
  <si>
    <t>Beveren</t>
  </si>
  <si>
    <t>Bierbeek</t>
  </si>
  <si>
    <t>Bilzen</t>
  </si>
  <si>
    <t>Blankenberge</t>
  </si>
  <si>
    <t>Bocholt</t>
  </si>
  <si>
    <t>Boechout</t>
  </si>
  <si>
    <t>Bonheiden</t>
  </si>
  <si>
    <t>Boom</t>
  </si>
  <si>
    <t>Boortmeerbeek</t>
  </si>
  <si>
    <t>Borgloon</t>
  </si>
  <si>
    <t>Bornem</t>
  </si>
  <si>
    <t>Borsbeek</t>
  </si>
  <si>
    <t>Boutersem</t>
  </si>
  <si>
    <t>Brakel</t>
  </si>
  <si>
    <t>Brasschaat</t>
  </si>
  <si>
    <t>Brecht</t>
  </si>
  <si>
    <t>Bredene</t>
  </si>
  <si>
    <t>Bree</t>
  </si>
  <si>
    <t>Brugge</t>
  </si>
  <si>
    <t>Brussel Hoofdstedelijk gewest</t>
  </si>
  <si>
    <t>Buggenhout</t>
  </si>
  <si>
    <t>Damme</t>
  </si>
  <si>
    <t>De Haan</t>
  </si>
  <si>
    <t>De Panne</t>
  </si>
  <si>
    <t>De Pinte</t>
  </si>
  <si>
    <t>Deerlijk</t>
  </si>
  <si>
    <t>Deinze</t>
  </si>
  <si>
    <t>Denderleeuw</t>
  </si>
  <si>
    <t>Dendermonde</t>
  </si>
  <si>
    <t>Dentergem</t>
  </si>
  <si>
    <t>Dessel</t>
  </si>
  <si>
    <t>Destelbergen</t>
  </si>
  <si>
    <t>Diepenbeek</t>
  </si>
  <si>
    <t>Diest</t>
  </si>
  <si>
    <t>Diksmuide</t>
  </si>
  <si>
    <t>Dilbeek</t>
  </si>
  <si>
    <t>Dilsen-Stokkem</t>
  </si>
  <si>
    <t>Drogenbos</t>
  </si>
  <si>
    <t>Duffel</t>
  </si>
  <si>
    <t>Edegem</t>
  </si>
  <si>
    <t>Eeklo</t>
  </si>
  <si>
    <t>Erpe-Mere</t>
  </si>
  <si>
    <t>Essen</t>
  </si>
  <si>
    <t>Evergem</t>
  </si>
  <si>
    <t>Galmaarden</t>
  </si>
  <si>
    <t>Gavere</t>
  </si>
  <si>
    <t>Geel</t>
  </si>
  <si>
    <t>Geetbets</t>
  </si>
  <si>
    <t>Genk</t>
  </si>
  <si>
    <t>Gent</t>
  </si>
  <si>
    <t>Geraardsbergen</t>
  </si>
  <si>
    <t>Gingelom</t>
  </si>
  <si>
    <t>Gistel</t>
  </si>
  <si>
    <t>Glabbeek</t>
  </si>
  <si>
    <t>Gooik</t>
  </si>
  <si>
    <t>Grimbergen</t>
  </si>
  <si>
    <t>Grobbendonk</t>
  </si>
  <si>
    <t>Haacht</t>
  </si>
  <si>
    <t>Haaltert</t>
  </si>
  <si>
    <t>Halen</t>
  </si>
  <si>
    <t>Halle</t>
  </si>
  <si>
    <t>Ham</t>
  </si>
  <si>
    <t>Hamme</t>
  </si>
  <si>
    <t>Hamont-Achel</t>
  </si>
  <si>
    <t>Harelbeke</t>
  </si>
  <si>
    <t>Hasselt</t>
  </si>
  <si>
    <t>Hechtel-Eksel</t>
  </si>
  <si>
    <t>Heers</t>
  </si>
  <si>
    <t>Heist-op-den-berg</t>
  </si>
  <si>
    <t>Hemiksem</t>
  </si>
  <si>
    <t>Herent</t>
  </si>
  <si>
    <t>Herentals</t>
  </si>
  <si>
    <t>Herenthout</t>
  </si>
  <si>
    <t>Herk-de-Stad</t>
  </si>
  <si>
    <t>Herne</t>
  </si>
  <si>
    <t>Herselt</t>
  </si>
  <si>
    <t>Herstappe</t>
  </si>
  <si>
    <t>Herzele</t>
  </si>
  <si>
    <t>Heusden-Zolder</t>
  </si>
  <si>
    <t>Heuvelland</t>
  </si>
  <si>
    <t>Hoegaarden</t>
  </si>
  <si>
    <t>Hoeilaart</t>
  </si>
  <si>
    <t>Hoeselt</t>
  </si>
  <si>
    <t>Holsbeek</t>
  </si>
  <si>
    <t>Hooglede</t>
  </si>
  <si>
    <t>Hoogstraten</t>
  </si>
  <si>
    <t>Horebeke</t>
  </si>
  <si>
    <t>Houthalen-Helchteren</t>
  </si>
  <si>
    <t>Houthulst</t>
  </si>
  <si>
    <t>Hove</t>
  </si>
  <si>
    <t>Huldenberg</t>
  </si>
  <si>
    <t>Hulshout</t>
  </si>
  <si>
    <t>Ichtegem</t>
  </si>
  <si>
    <t>Ieper</t>
  </si>
  <si>
    <t>Ingelmunster</t>
  </si>
  <si>
    <t>Izegem</t>
  </si>
  <si>
    <t>Jabbeke</t>
  </si>
  <si>
    <t>Kalmthout</t>
  </si>
  <si>
    <t>Kampenhout</t>
  </si>
  <si>
    <t>Kapellen</t>
  </si>
  <si>
    <t>Kapelle-Op-Den-Bos</t>
  </si>
  <si>
    <t>Kaprijke</t>
  </si>
  <si>
    <t>Kasterlee</t>
  </si>
  <si>
    <t>Keerbergen</t>
  </si>
  <si>
    <t>Kinrooi</t>
  </si>
  <si>
    <t>Kluisbergen</t>
  </si>
  <si>
    <t>Knokke-Heist</t>
  </si>
  <si>
    <t>Koekelare</t>
  </si>
  <si>
    <t>Koksijde</t>
  </si>
  <si>
    <t>Kontich</t>
  </si>
  <si>
    <t>Kortemark</t>
  </si>
  <si>
    <t>Kortenaken</t>
  </si>
  <si>
    <t>Kortenberg</t>
  </si>
  <si>
    <t>Kortessem</t>
  </si>
  <si>
    <t>Kortrijk</t>
  </si>
  <si>
    <t>Kraainem</t>
  </si>
  <si>
    <t>Kruibeke</t>
  </si>
  <si>
    <t>Kruisem</t>
  </si>
  <si>
    <t>Kuurne</t>
  </si>
  <si>
    <t>Laakdal</t>
  </si>
  <si>
    <t>Laarne</t>
  </si>
  <si>
    <t>Lanaken</t>
  </si>
  <si>
    <t>Landen</t>
  </si>
  <si>
    <t>Langemark-Poelkapelle</t>
  </si>
  <si>
    <t>Lebbeke</t>
  </si>
  <si>
    <t>Lede</t>
  </si>
  <si>
    <t>Ledegem</t>
  </si>
  <si>
    <t>Lendelede</t>
  </si>
  <si>
    <t>Lennik</t>
  </si>
  <si>
    <t>Leopoldsburg</t>
  </si>
  <si>
    <t>Leuven</t>
  </si>
  <si>
    <t>Lichtervelde</t>
  </si>
  <si>
    <t>Liedekerke</t>
  </si>
  <si>
    <t>Lier</t>
  </si>
  <si>
    <t>Lierde</t>
  </si>
  <si>
    <t>Lievegem</t>
  </si>
  <si>
    <t>Lille</t>
  </si>
  <si>
    <t>Linkebeek</t>
  </si>
  <si>
    <t>Lint</t>
  </si>
  <si>
    <t>Linter</t>
  </si>
  <si>
    <t>Lochristi</t>
  </si>
  <si>
    <t>Lokeren</t>
  </si>
  <si>
    <t>Lommel</t>
  </si>
  <si>
    <t>Londerzeel</t>
  </si>
  <si>
    <t>Lo-reninge</t>
  </si>
  <si>
    <t>Lubbeek</t>
  </si>
  <si>
    <t>Lummen</t>
  </si>
  <si>
    <t>Maarkedal</t>
  </si>
  <si>
    <t>Maaseik</t>
  </si>
  <si>
    <t>Maasmechelen</t>
  </si>
  <si>
    <t>Machelen</t>
  </si>
  <si>
    <t>Maldegem</t>
  </si>
  <si>
    <t>Malle</t>
  </si>
  <si>
    <t>Mechelen</t>
  </si>
  <si>
    <t>Meerhout</t>
  </si>
  <si>
    <t>Meise</t>
  </si>
  <si>
    <t>Melle</t>
  </si>
  <si>
    <t>Menen</t>
  </si>
  <si>
    <t>Merchtem</t>
  </si>
  <si>
    <t>Merelbeke</t>
  </si>
  <si>
    <t>Merksplas</t>
  </si>
  <si>
    <t>Mesen</t>
  </si>
  <si>
    <t>Meulebeke</t>
  </si>
  <si>
    <t>Middelkerke</t>
  </si>
  <si>
    <t>Moerbeke</t>
  </si>
  <si>
    <t>Mol</t>
  </si>
  <si>
    <t>Moorslede</t>
  </si>
  <si>
    <t>Mortsel</t>
  </si>
  <si>
    <t>Nazareth</t>
  </si>
  <si>
    <t>Niel</t>
  </si>
  <si>
    <t>Nieuwerkerken</t>
  </si>
  <si>
    <t>Nieuwpoort</t>
  </si>
  <si>
    <t>Nijlen</t>
  </si>
  <si>
    <t>Ninove</t>
  </si>
  <si>
    <t>Olen</t>
  </si>
  <si>
    <t>Oostende</t>
  </si>
  <si>
    <t>Oosterzele</t>
  </si>
  <si>
    <t>Oostkamp</t>
  </si>
  <si>
    <t>Oostrozebeke</t>
  </si>
  <si>
    <t>Opwijk</t>
  </si>
  <si>
    <t>Oudenaarde</t>
  </si>
  <si>
    <t>Oudenburg</t>
  </si>
  <si>
    <t>Oud-Heverlee</t>
  </si>
  <si>
    <t>Oudsbergen</t>
  </si>
  <si>
    <t>Oud-Turnhout</t>
  </si>
  <si>
    <t>Overijse</t>
  </si>
  <si>
    <t>Peer</t>
  </si>
  <si>
    <t>Pelt</t>
  </si>
  <si>
    <t>Pepingen</t>
  </si>
  <si>
    <t>Pittem</t>
  </si>
  <si>
    <t>Poperinge</t>
  </si>
  <si>
    <t>Putte</t>
  </si>
  <si>
    <t>Puurs-Sint-Amands</t>
  </si>
  <si>
    <t>Ranst</t>
  </si>
  <si>
    <t>Ravels</t>
  </si>
  <si>
    <t>Retie</t>
  </si>
  <si>
    <t>Riemst</t>
  </si>
  <si>
    <t>Rijkevorsel</t>
  </si>
  <si>
    <t>Roeselare</t>
  </si>
  <si>
    <t>Ronse</t>
  </si>
  <si>
    <t>Roosdaal</t>
  </si>
  <si>
    <t>Rotselaar</t>
  </si>
  <si>
    <t>Ruiselede</t>
  </si>
  <si>
    <t>Rumst</t>
  </si>
  <si>
    <t>Schelle</t>
  </si>
  <si>
    <t>Scherpenheuvel-Zichem</t>
  </si>
  <si>
    <t>Schilde</t>
  </si>
  <si>
    <t>Schoten</t>
  </si>
  <si>
    <t>Sint-Genesius-Rode</t>
  </si>
  <si>
    <t>Sint-Gillis-Waas</t>
  </si>
  <si>
    <t>Sint-Katelijne-Waver</t>
  </si>
  <si>
    <t>Sint-Laureins</t>
  </si>
  <si>
    <t>Sint-Lievens-Houtem</t>
  </si>
  <si>
    <t>Sint-Martens-Latem</t>
  </si>
  <si>
    <t>Sint-Niklaas</t>
  </si>
  <si>
    <t>Sint-Pieters-Leeuw</t>
  </si>
  <si>
    <t>Sint-Truiden</t>
  </si>
  <si>
    <t>Spiere-Helkijn</t>
  </si>
  <si>
    <t>Stabroek</t>
  </si>
  <si>
    <t>Staden</t>
  </si>
  <si>
    <t>Steenokkerzeel</t>
  </si>
  <si>
    <t>Stekene</t>
  </si>
  <si>
    <t>Temse</t>
  </si>
  <si>
    <t>Ternat</t>
  </si>
  <si>
    <t>Tervuren</t>
  </si>
  <si>
    <t>Tessenderlo</t>
  </si>
  <si>
    <t>Tielt</t>
  </si>
  <si>
    <t>Tielt-Winge</t>
  </si>
  <si>
    <t>Tienen</t>
  </si>
  <si>
    <t>Tongeren</t>
  </si>
  <si>
    <t>Torhout</t>
  </si>
  <si>
    <t>Tremelo</t>
  </si>
  <si>
    <t>Turnhout</t>
  </si>
  <si>
    <t>Veurne</t>
  </si>
  <si>
    <t>Vilvoorde</t>
  </si>
  <si>
    <t>Vleteren</t>
  </si>
  <si>
    <t>Voeren</t>
  </si>
  <si>
    <t>Vorselaar</t>
  </si>
  <si>
    <t>Vosselaar</t>
  </si>
  <si>
    <t>Waasmunster</t>
  </si>
  <si>
    <t>Wachtebeke</t>
  </si>
  <si>
    <t>Waregem</t>
  </si>
  <si>
    <t>Wellen</t>
  </si>
  <si>
    <t>Wemmel</t>
  </si>
  <si>
    <t>Wervik</t>
  </si>
  <si>
    <t>Westerlo</t>
  </si>
  <si>
    <t>Wetteren</t>
  </si>
  <si>
    <t>Wevelgem</t>
  </si>
  <si>
    <t>Wezembeek-Oppem</t>
  </si>
  <si>
    <t>Wichelen</t>
  </si>
  <si>
    <t>Wielsbeke</t>
  </si>
  <si>
    <t>Wijnegem</t>
  </si>
  <si>
    <t>Willebroek</t>
  </si>
  <si>
    <t>Wingene</t>
  </si>
  <si>
    <t>Wommelgem</t>
  </si>
  <si>
    <t>Wortegem-Petegem</t>
  </si>
  <si>
    <t>Wuustwezel</t>
  </si>
  <si>
    <t>Zandhoven</t>
  </si>
  <si>
    <t>Zaventem</t>
  </si>
  <si>
    <t>Zedelgem</t>
  </si>
  <si>
    <t>Zele</t>
  </si>
  <si>
    <t>Zelzate</t>
  </si>
  <si>
    <t>Zemst</t>
  </si>
  <si>
    <t>Zoersel</t>
  </si>
  <si>
    <t>Zonhoven</t>
  </si>
  <si>
    <t>Zonnebeke</t>
  </si>
  <si>
    <t>Zottegem</t>
  </si>
  <si>
    <t>Zoutleeuw</t>
  </si>
  <si>
    <t>Zuienkerke</t>
  </si>
  <si>
    <t>Zulte</t>
  </si>
  <si>
    <t>Zutendaal</t>
  </si>
  <si>
    <t>Zwalm</t>
  </si>
  <si>
    <t>Zwevegem</t>
  </si>
  <si>
    <t>Zwijndrecht</t>
  </si>
  <si>
    <t>Gemeentelijke BOA subsidie</t>
  </si>
  <si>
    <t>1/9/2021 - 31/1/2022</t>
  </si>
  <si>
    <t>GEMEENTE</t>
  </si>
  <si>
    <t>Brusselhg</t>
  </si>
  <si>
    <t>354.999,28 (vanaf 1-7-22)</t>
  </si>
  <si>
    <t>/</t>
  </si>
  <si>
    <t>Poolsubsidie</t>
  </si>
  <si>
    <t>1/01/2023 - 30/11/2023</t>
  </si>
  <si>
    <t>1/10/2021 - 31-1-2022</t>
  </si>
  <si>
    <t>Per ondersteunde kinderopvangplaats die ondersteund wordt</t>
  </si>
  <si>
    <t>VIA Ondersteuning kinderbegeleider</t>
  </si>
  <si>
    <t>1/12/2022 - 31-12-2022</t>
  </si>
  <si>
    <t>1/1/2022 - 31/1/2022</t>
  </si>
  <si>
    <t>gezin</t>
  </si>
  <si>
    <t>Subsidiebedragen Gemandateerde Voorziening</t>
  </si>
  <si>
    <t>Gemandateerde vanuit Opvang Baby's en Peuters</t>
  </si>
  <si>
    <t>vanaf 1/4/2019</t>
  </si>
  <si>
    <t>1/10/2018 - 31/3/2019</t>
  </si>
  <si>
    <t>1/1/2014 - 31/03/14</t>
  </si>
  <si>
    <t>jaarsubsidie voor coördinatiefunctie vast gedeelte</t>
  </si>
  <si>
    <t>niet meer van toepassing</t>
  </si>
  <si>
    <t>euro per 1/4 prestatie</t>
  </si>
  <si>
    <t>jaarsubsidie voor doelgroepmedewerkers -loonpremie</t>
  </si>
  <si>
    <t>euro per 4/4 prestatie</t>
  </si>
  <si>
    <t>jaarsubsidie voor doelgroepmedewerkers -werkingssubsidie</t>
  </si>
  <si>
    <t>jaarsubsidie voor omkaderingspremie GMV</t>
  </si>
  <si>
    <t>euro per voorziening</t>
  </si>
  <si>
    <t>Gemandateerde vanuit Buitenschoolse opvang</t>
  </si>
  <si>
    <t>vanaf 1/10/2021 - 31/12/2021</t>
  </si>
  <si>
    <t xml:space="preserve"> 1/4/2014 - 30/6/2016</t>
  </si>
  <si>
    <t>1/1/2014 - 31/12/1</t>
  </si>
  <si>
    <t>Gemandateerde vanuit Coördinatiepunt</t>
  </si>
  <si>
    <t xml:space="preserve">1/4/2014 -  30/6/2016 </t>
  </si>
  <si>
    <t>1/1/2014 - 31/12/14</t>
  </si>
  <si>
    <t>Subsidiebedragen Initiatieven Buitenschoolse Opvang (IBO)</t>
  </si>
  <si>
    <t>IBO subsidie</t>
  </si>
  <si>
    <t>Vanaf 1/10/2021 - 31/12/2021</t>
  </si>
  <si>
    <t>Vanaf 1/4/2020 tot 30/9/2021</t>
  </si>
  <si>
    <t xml:space="preserve">1/7/2016 - 30/6/2017 </t>
  </si>
  <si>
    <t xml:space="preserve">1/4/2014 - 30/6/2016 </t>
  </si>
  <si>
    <t xml:space="preserve"> 1/1/2014 - 31/03/2014</t>
  </si>
  <si>
    <t>subsidie voor eerste 21 plaatsen</t>
  </si>
  <si>
    <t>subsidie vanaf 22 plaatsen tot en met 231 plaatsen</t>
  </si>
  <si>
    <t>subsidie vanaf 232 plaatsen</t>
  </si>
  <si>
    <t>subsidie van 33 % uit achtergestelde gebieden</t>
  </si>
  <si>
    <t>IBO bijkomende subsidie</t>
  </si>
  <si>
    <t xml:space="preserve">1/1/2014 - 31/03/2014 </t>
  </si>
  <si>
    <t>subsidie structurele plaatsen IBO</t>
  </si>
  <si>
    <t>euro per toegekende plaats</t>
  </si>
  <si>
    <t>subside urenpakketten IBO</t>
  </si>
  <si>
    <t>euro per urenpakket</t>
  </si>
  <si>
    <t>subsidie occasionele plaatsen IBO</t>
  </si>
  <si>
    <t>euro per occasionele plaats</t>
  </si>
  <si>
    <t>Ouderbijdragen</t>
  </si>
  <si>
    <t>2016-2015</t>
  </si>
  <si>
    <t>voor en na schooltijd</t>
  </si>
  <si>
    <t>Minimum 0,81 euro per begonnen half uur</t>
  </si>
  <si>
    <t>Minimum 0,80 euro per begonnen half uur</t>
  </si>
  <si>
    <t>Minimum 0,79 euro per begonnen half uur</t>
  </si>
  <si>
    <t>Minimum 0,78 euro per begonnen half uur</t>
  </si>
  <si>
    <t>minimum 0,77 euro per begonnen half uur</t>
  </si>
  <si>
    <t>Minimum</t>
  </si>
  <si>
    <t>Maximum</t>
  </si>
  <si>
    <t>Woensdagnamiddag</t>
  </si>
  <si>
    <t>keuze tussen één van bovenstaande tariefregelingen</t>
  </si>
  <si>
    <t>Subsidiebedragen Buitenschoolse Opvang in Afzonderlijke Binnenruimten</t>
  </si>
  <si>
    <t>vanaf 1/10/2021 tot 31/12/2021</t>
  </si>
  <si>
    <t>vanaf 1/4/2020 tot 30/9/2021</t>
  </si>
  <si>
    <t xml:space="preserve">1/10/2018 - 31/3/2020 </t>
  </si>
  <si>
    <t xml:space="preserve">forfaitair bedrag </t>
  </si>
  <si>
    <t>subsidie toegekende structurele plaatsen</t>
  </si>
  <si>
    <t>Subsidiebedragen Lokale Dienst Buitenschoolse opvang</t>
  </si>
  <si>
    <t>jaarsubsidie per plaats lokale dienst buitenschoolse opvang</t>
  </si>
  <si>
    <t>aanvullende subsidie loonkost doelgroepwerknemer</t>
  </si>
  <si>
    <t>euro per jaar</t>
  </si>
  <si>
    <t>jaarsubsidie omkaderingspremie lokale diensten in het Brussels Hoofdstedelijk Gewest</t>
  </si>
  <si>
    <t>dagvergoeding specifieke zorg individueel aanbod</t>
  </si>
  <si>
    <t>euro per dag</t>
  </si>
  <si>
    <t>Subsidiebedragen Buitenschoolse opvang met Attest van Toezicht</t>
  </si>
  <si>
    <t>1/1/2014 - 31/03/2014</t>
  </si>
  <si>
    <t>Subsidie basisaanbod buitenschoolse opvang (T1)</t>
  </si>
  <si>
    <t>Subsidie flexibele buitenschoolse groepsopvang (T1 FLEX)</t>
  </si>
  <si>
    <t>subsidie specifieke zorg individueel aanbod</t>
  </si>
  <si>
    <t>Subsidie voor ex-generatiepact</t>
  </si>
  <si>
    <t>Ex-generatiepact Vlaanderen</t>
  </si>
  <si>
    <t>1/10/2021 - 31-12-2021</t>
  </si>
  <si>
    <t>1/10/2018 -31/3/3020</t>
  </si>
  <si>
    <t xml:space="preserve">15/3/2017 - 30/6/2017 </t>
  </si>
  <si>
    <t>Subsidie voor ex-generatiepact IBO</t>
  </si>
  <si>
    <t>Per plaats</t>
  </si>
  <si>
    <t>per plaats</t>
  </si>
  <si>
    <t>subsidie voor ex-generatiepact BOAB</t>
  </si>
  <si>
    <t>Ex-generatiepact Brussels Hoofdstedelijk Gewest</t>
  </si>
  <si>
    <t>Subsidie voor ex-generatiepact Brussel</t>
  </si>
  <si>
    <t>Subsidies voor generatiepact van toepassing tot 14/3/2017</t>
  </si>
  <si>
    <t>1/7/2016 - 14/3/2017</t>
  </si>
  <si>
    <t>omkaderingspremie (generatiepact)</t>
  </si>
  <si>
    <t xml:space="preserve">euro per 4/4 prestatie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</si>
</sst>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 * #,##0.00_ ;_ * \-#,##0.00_ ;_ * &quot;-&quot;??_ ;_ @_ "/>
    <numFmt numFmtId="164" formatCode="_-* #,##0.00_-;\-* #,##0.00_-;_-* &quot;-&quot;??_-;_-@_-"/>
    <numFmt numFmtId="165" formatCode="_ * #,##0.000_ ;_ * \-#,##0.000_ ;_ * &quot;-&quot;??_ ;_ @_ "/>
    <numFmt numFmtId="166" formatCode="#,##0.00_ ;[Red]\-#,##0.00\ "/>
  </numFmts>
  <fonts count="21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8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6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</font>
    <font>
      <b/>
      <sz val="12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39997558519241921"/>
        <bgColor rgb="FF000000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6">
    <xf numFmtId="0" fontId="0" fillId="0" borderId="0"/>
    <xf numFmtId="43" fontId="2" fillId="0" borderId="0" applyFont="0" applyFill="0" applyBorder="0" applyAlignment="0" applyProtection="0"/>
    <xf numFmtId="0" fontId="12" fillId="0" borderId="0" applyNumberForma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</cellStyleXfs>
  <cellXfs count="563">
    <xf numFmtId="0" fontId="0" fillId="0" borderId="0" xfId="0"/>
    <xf numFmtId="0" fontId="0" fillId="2" borderId="0" xfId="0" applyFill="1"/>
    <xf numFmtId="2" fontId="0" fillId="2" borderId="0" xfId="0" applyNumberFormat="1" applyFill="1"/>
    <xf numFmtId="2" fontId="0" fillId="0" borderId="0" xfId="0" applyNumberFormat="1"/>
    <xf numFmtId="0" fontId="1" fillId="2" borderId="0" xfId="0" applyFont="1" applyFill="1"/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1" xfId="0" applyBorder="1"/>
    <xf numFmtId="0" fontId="0" fillId="0" borderId="12" xfId="0" applyBorder="1"/>
    <xf numFmtId="43" fontId="0" fillId="0" borderId="0" xfId="1" applyFont="1"/>
    <xf numFmtId="0" fontId="3" fillId="0" borderId="0" xfId="0" applyFont="1"/>
    <xf numFmtId="43" fontId="1" fillId="2" borderId="0" xfId="1" applyFont="1" applyFill="1"/>
    <xf numFmtId="43" fontId="0" fillId="0" borderId="5" xfId="1" applyFont="1" applyBorder="1"/>
    <xf numFmtId="43" fontId="0" fillId="2" borderId="0" xfId="1" applyFont="1" applyFill="1"/>
    <xf numFmtId="0" fontId="1" fillId="0" borderId="0" xfId="0" applyFont="1"/>
    <xf numFmtId="43" fontId="1" fillId="0" borderId="0" xfId="1" applyFont="1"/>
    <xf numFmtId="43" fontId="0" fillId="0" borderId="10" xfId="1" applyFont="1" applyBorder="1"/>
    <xf numFmtId="43" fontId="0" fillId="0" borderId="13" xfId="1" applyFont="1" applyBorder="1"/>
    <xf numFmtId="43" fontId="4" fillId="0" borderId="0" xfId="1" applyFont="1"/>
    <xf numFmtId="0" fontId="0" fillId="0" borderId="13" xfId="0" applyBorder="1"/>
    <xf numFmtId="4" fontId="0" fillId="0" borderId="0" xfId="0" applyNumberFormat="1"/>
    <xf numFmtId="4" fontId="0" fillId="0" borderId="5" xfId="0" applyNumberFormat="1" applyBorder="1"/>
    <xf numFmtId="43" fontId="0" fillId="0" borderId="7" xfId="1" applyFont="1" applyBorder="1"/>
    <xf numFmtId="43" fontId="0" fillId="0" borderId="9" xfId="1" applyFont="1" applyBorder="1"/>
    <xf numFmtId="43" fontId="4" fillId="0" borderId="9" xfId="1" applyFont="1" applyBorder="1"/>
    <xf numFmtId="4" fontId="0" fillId="0" borderId="7" xfId="0" applyNumberFormat="1" applyBorder="1"/>
    <xf numFmtId="4" fontId="0" fillId="0" borderId="9" xfId="0" applyNumberFormat="1" applyBorder="1"/>
    <xf numFmtId="165" fontId="0" fillId="0" borderId="0" xfId="1" applyNumberFormat="1" applyFont="1"/>
    <xf numFmtId="0" fontId="0" fillId="0" borderId="14" xfId="0" applyBorder="1"/>
    <xf numFmtId="0" fontId="4" fillId="0" borderId="0" xfId="0" applyFont="1"/>
    <xf numFmtId="4" fontId="4" fillId="0" borderId="0" xfId="0" applyNumberFormat="1" applyFont="1"/>
    <xf numFmtId="0" fontId="5" fillId="2" borderId="0" xfId="0" applyFont="1" applyFill="1"/>
    <xf numFmtId="4" fontId="4" fillId="2" borderId="0" xfId="0" applyNumberFormat="1" applyFont="1" applyFill="1"/>
    <xf numFmtId="2" fontId="4" fillId="2" borderId="0" xfId="0" applyNumberFormat="1" applyFont="1" applyFill="1"/>
    <xf numFmtId="0" fontId="4" fillId="2" borderId="0" xfId="0" applyFont="1" applyFill="1"/>
    <xf numFmtId="0" fontId="6" fillId="0" borderId="0" xfId="0" applyFont="1"/>
    <xf numFmtId="2" fontId="4" fillId="0" borderId="0" xfId="0" applyNumberFormat="1" applyFont="1"/>
    <xf numFmtId="0" fontId="6" fillId="2" borderId="0" xfId="0" applyFont="1" applyFill="1"/>
    <xf numFmtId="49" fontId="4" fillId="0" borderId="0" xfId="0" applyNumberFormat="1" applyFont="1"/>
    <xf numFmtId="9" fontId="4" fillId="0" borderId="0" xfId="0" applyNumberFormat="1" applyFont="1"/>
    <xf numFmtId="0" fontId="8" fillId="0" borderId="0" xfId="0" applyFont="1"/>
    <xf numFmtId="4" fontId="4" fillId="0" borderId="0" xfId="0" applyNumberFormat="1" applyFont="1" applyAlignment="1">
      <alignment vertical="center" wrapText="1"/>
    </xf>
    <xf numFmtId="4" fontId="4" fillId="0" borderId="0" xfId="0" applyNumberFormat="1" applyFont="1" applyAlignment="1">
      <alignment horizontal="right" vertical="center"/>
    </xf>
    <xf numFmtId="0" fontId="7" fillId="2" borderId="4" xfId="0" applyFont="1" applyFill="1" applyBorder="1"/>
    <xf numFmtId="0" fontId="8" fillId="2" borderId="7" xfId="0" applyFont="1" applyFill="1" applyBorder="1"/>
    <xf numFmtId="0" fontId="4" fillId="0" borderId="7" xfId="0" applyFont="1" applyBorder="1"/>
    <xf numFmtId="4" fontId="4" fillId="0" borderId="8" xfId="0" applyNumberFormat="1" applyFont="1" applyBorder="1"/>
    <xf numFmtId="4" fontId="4" fillId="0" borderId="8" xfId="0" applyNumberFormat="1" applyFont="1" applyBorder="1" applyAlignment="1">
      <alignment horizontal="right" vertical="center"/>
    </xf>
    <xf numFmtId="0" fontId="4" fillId="0" borderId="9" xfId="0" applyFont="1" applyBorder="1"/>
    <xf numFmtId="4" fontId="4" fillId="0" borderId="10" xfId="0" applyNumberFormat="1" applyFont="1" applyBorder="1" applyAlignment="1">
      <alignment vertical="center" wrapText="1"/>
    </xf>
    <xf numFmtId="4" fontId="4" fillId="0" borderId="10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 horizontal="right" vertical="center"/>
    </xf>
    <xf numFmtId="4" fontId="4" fillId="0" borderId="7" xfId="0" applyNumberFormat="1" applyFont="1" applyBorder="1"/>
    <xf numFmtId="0" fontId="4" fillId="0" borderId="7" xfId="0" applyFont="1" applyBorder="1" applyAlignment="1">
      <alignment vertical="center" wrapText="1"/>
    </xf>
    <xf numFmtId="4" fontId="4" fillId="0" borderId="8" xfId="0" applyNumberFormat="1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4" fillId="0" borderId="11" xfId="0" applyFont="1" applyBorder="1" applyAlignment="1">
      <alignment horizontal="right" vertical="center" wrapText="1"/>
    </xf>
    <xf numFmtId="0" fontId="4" fillId="0" borderId="7" xfId="0" applyFont="1" applyBorder="1" applyAlignment="1">
      <alignment horizontal="right" vertical="center"/>
    </xf>
    <xf numFmtId="0" fontId="4" fillId="0" borderId="9" xfId="0" applyFont="1" applyBorder="1" applyAlignment="1">
      <alignment horizontal="right" vertical="center"/>
    </xf>
    <xf numFmtId="4" fontId="4" fillId="0" borderId="10" xfId="0" applyNumberFormat="1" applyFont="1" applyBorder="1"/>
    <xf numFmtId="9" fontId="4" fillId="0" borderId="8" xfId="0" applyNumberFormat="1" applyFont="1" applyBorder="1"/>
    <xf numFmtId="9" fontId="4" fillId="0" borderId="11" xfId="0" applyNumberFormat="1" applyFont="1" applyBorder="1"/>
    <xf numFmtId="0" fontId="7" fillId="2" borderId="9" xfId="0" applyFont="1" applyFill="1" applyBorder="1"/>
    <xf numFmtId="2" fontId="7" fillId="2" borderId="11" xfId="0" applyNumberFormat="1" applyFont="1" applyFill="1" applyBorder="1" applyAlignment="1">
      <alignment horizontal="center"/>
    </xf>
    <xf numFmtId="14" fontId="7" fillId="2" borderId="11" xfId="0" applyNumberFormat="1" applyFont="1" applyFill="1" applyBorder="1" applyAlignment="1">
      <alignment horizontal="center"/>
    </xf>
    <xf numFmtId="0" fontId="6" fillId="0" borderId="4" xfId="0" applyFont="1" applyBorder="1" applyAlignment="1">
      <alignment horizontal="center"/>
    </xf>
    <xf numFmtId="4" fontId="6" fillId="0" borderId="5" xfId="0" applyNumberFormat="1" applyFont="1" applyBorder="1"/>
    <xf numFmtId="9" fontId="6" fillId="0" borderId="6" xfId="0" applyNumberFormat="1" applyFont="1" applyBorder="1"/>
    <xf numFmtId="4" fontId="4" fillId="0" borderId="9" xfId="0" applyNumberFormat="1" applyFont="1" applyBorder="1"/>
    <xf numFmtId="4" fontId="4" fillId="0" borderId="4" xfId="0" applyNumberFormat="1" applyFont="1" applyBorder="1" applyAlignment="1">
      <alignment horizontal="center"/>
    </xf>
    <xf numFmtId="4" fontId="4" fillId="0" borderId="11" xfId="0" applyNumberFormat="1" applyFont="1" applyBorder="1"/>
    <xf numFmtId="2" fontId="4" fillId="0" borderId="7" xfId="0" applyNumberFormat="1" applyFont="1" applyBorder="1"/>
    <xf numFmtId="2" fontId="4" fillId="0" borderId="9" xfId="0" applyNumberFormat="1" applyFont="1" applyBorder="1"/>
    <xf numFmtId="4" fontId="4" fillId="0" borderId="10" xfId="0" applyNumberFormat="1" applyFont="1" applyBorder="1" applyAlignment="1">
      <alignment horizontal="right"/>
    </xf>
    <xf numFmtId="0" fontId="7" fillId="2" borderId="5" xfId="0" applyFont="1" applyFill="1" applyBorder="1"/>
    <xf numFmtId="0" fontId="4" fillId="0" borderId="10" xfId="0" applyFont="1" applyBorder="1"/>
    <xf numFmtId="0" fontId="7" fillId="2" borderId="12" xfId="0" applyFont="1" applyFill="1" applyBorder="1"/>
    <xf numFmtId="0" fontId="7" fillId="2" borderId="13" xfId="0" applyFont="1" applyFill="1" applyBorder="1"/>
    <xf numFmtId="0" fontId="4" fillId="0" borderId="8" xfId="0" applyFont="1" applyBorder="1"/>
    <xf numFmtId="0" fontId="3" fillId="2" borderId="4" xfId="0" applyFont="1" applyFill="1" applyBorder="1"/>
    <xf numFmtId="0" fontId="3" fillId="0" borderId="18" xfId="0" applyFont="1" applyBorder="1"/>
    <xf numFmtId="0" fontId="3" fillId="2" borderId="9" xfId="0" applyFont="1" applyFill="1" applyBorder="1"/>
    <xf numFmtId="0" fontId="3" fillId="2" borderId="11" xfId="0" applyFont="1" applyFill="1" applyBorder="1"/>
    <xf numFmtId="2" fontId="0" fillId="0" borderId="7" xfId="0" applyNumberFormat="1" applyBorder="1"/>
    <xf numFmtId="2" fontId="0" fillId="0" borderId="8" xfId="0" applyNumberFormat="1" applyBorder="1"/>
    <xf numFmtId="2" fontId="0" fillId="0" borderId="9" xfId="0" applyNumberFormat="1" applyBorder="1"/>
    <xf numFmtId="2" fontId="0" fillId="0" borderId="11" xfId="0" applyNumberFormat="1" applyBorder="1"/>
    <xf numFmtId="2" fontId="0" fillId="0" borderId="7" xfId="1" applyNumberFormat="1" applyFont="1" applyBorder="1"/>
    <xf numFmtId="2" fontId="0" fillId="0" borderId="9" xfId="1" applyNumberFormat="1" applyFont="1" applyBorder="1"/>
    <xf numFmtId="43" fontId="3" fillId="0" borderId="0" xfId="1" applyFont="1"/>
    <xf numFmtId="4" fontId="4" fillId="0" borderId="0" xfId="0" applyNumberFormat="1" applyFont="1" applyAlignment="1">
      <alignment horizontal="right"/>
    </xf>
    <xf numFmtId="2" fontId="4" fillId="0" borderId="8" xfId="0" applyNumberFormat="1" applyFont="1" applyBorder="1"/>
    <xf numFmtId="2" fontId="4" fillId="0" borderId="11" xfId="0" applyNumberFormat="1" applyFont="1" applyBorder="1"/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/>
    </xf>
    <xf numFmtId="0" fontId="10" fillId="3" borderId="0" xfId="0" applyFont="1" applyFill="1" applyAlignment="1">
      <alignment horizontal="center"/>
    </xf>
    <xf numFmtId="0" fontId="11" fillId="0" borderId="0" xfId="0" applyFont="1"/>
    <xf numFmtId="0" fontId="11" fillId="4" borderId="0" xfId="0" applyFont="1" applyFill="1"/>
    <xf numFmtId="0" fontId="0" fillId="0" borderId="0" xfId="0" applyAlignment="1">
      <alignment vertical="top"/>
    </xf>
    <xf numFmtId="0" fontId="0" fillId="0" borderId="0" xfId="0" applyAlignment="1">
      <alignment wrapText="1"/>
    </xf>
    <xf numFmtId="0" fontId="9" fillId="5" borderId="0" xfId="0" applyFont="1" applyFill="1"/>
    <xf numFmtId="0" fontId="0" fillId="5" borderId="0" xfId="0" applyFill="1"/>
    <xf numFmtId="0" fontId="4" fillId="0" borderId="12" xfId="0" applyFont="1" applyBorder="1"/>
    <xf numFmtId="0" fontId="4" fillId="0" borderId="13" xfId="0" applyFont="1" applyBorder="1"/>
    <xf numFmtId="4" fontId="4" fillId="0" borderId="13" xfId="0" applyNumberFormat="1" applyFont="1" applyBorder="1" applyAlignment="1">
      <alignment horizontal="right"/>
    </xf>
    <xf numFmtId="0" fontId="3" fillId="2" borderId="12" xfId="0" applyFont="1" applyFill="1" applyBorder="1" applyAlignment="1">
      <alignment horizontal="left"/>
    </xf>
    <xf numFmtId="0" fontId="3" fillId="2" borderId="13" xfId="0" applyFont="1" applyFill="1" applyBorder="1" applyAlignment="1">
      <alignment horizontal="left"/>
    </xf>
    <xf numFmtId="0" fontId="3" fillId="2" borderId="14" xfId="0" applyFont="1" applyFill="1" applyBorder="1" applyAlignment="1">
      <alignment horizontal="left"/>
    </xf>
    <xf numFmtId="43" fontId="0" fillId="0" borderId="6" xfId="1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0" xfId="0" applyBorder="1"/>
    <xf numFmtId="4" fontId="0" fillId="0" borderId="4" xfId="0" applyNumberFormat="1" applyBorder="1"/>
    <xf numFmtId="43" fontId="0" fillId="0" borderId="4" xfId="1" applyFont="1" applyBorder="1"/>
    <xf numFmtId="43" fontId="4" fillId="0" borderId="4" xfId="1" applyFont="1" applyBorder="1"/>
    <xf numFmtId="14" fontId="3" fillId="2" borderId="20" xfId="0" applyNumberFormat="1" applyFont="1" applyFill="1" applyBorder="1"/>
    <xf numFmtId="0" fontId="0" fillId="0" borderId="7" xfId="0" applyBorder="1" applyAlignment="1">
      <alignment horizontal="left" vertical="top"/>
    </xf>
    <xf numFmtId="43" fontId="0" fillId="0" borderId="4" xfId="1" applyFont="1" applyBorder="1" applyAlignment="1">
      <alignment horizontal="left" vertical="top"/>
    </xf>
    <xf numFmtId="4" fontId="0" fillId="0" borderId="12" xfId="0" applyNumberFormat="1" applyBorder="1"/>
    <xf numFmtId="0" fontId="3" fillId="2" borderId="1" xfId="0" applyFont="1" applyFill="1" applyBorder="1"/>
    <xf numFmtId="14" fontId="3" fillId="2" borderId="15" xfId="0" applyNumberFormat="1" applyFont="1" applyFill="1" applyBorder="1"/>
    <xf numFmtId="2" fontId="3" fillId="2" borderId="16" xfId="0" applyNumberFormat="1" applyFont="1" applyFill="1" applyBorder="1"/>
    <xf numFmtId="0" fontId="3" fillId="2" borderId="21" xfId="0" applyFont="1" applyFill="1" applyBorder="1"/>
    <xf numFmtId="14" fontId="3" fillId="2" borderId="12" xfId="0" applyNumberFormat="1" applyFont="1" applyFill="1" applyBorder="1"/>
    <xf numFmtId="0" fontId="3" fillId="2" borderId="5" xfId="0" applyFont="1" applyFill="1" applyBorder="1"/>
    <xf numFmtId="0" fontId="3" fillId="2" borderId="19" xfId="0" applyFont="1" applyFill="1" applyBorder="1"/>
    <xf numFmtId="0" fontId="3" fillId="2" borderId="13" xfId="0" applyFont="1" applyFill="1" applyBorder="1"/>
    <xf numFmtId="0" fontId="3" fillId="0" borderId="13" xfId="0" applyFont="1" applyBorder="1"/>
    <xf numFmtId="0" fontId="3" fillId="2" borderId="16" xfId="0" applyFont="1" applyFill="1" applyBorder="1"/>
    <xf numFmtId="2" fontId="3" fillId="2" borderId="2" xfId="0" applyNumberFormat="1" applyFont="1" applyFill="1" applyBorder="1"/>
    <xf numFmtId="0" fontId="3" fillId="2" borderId="3" xfId="0" applyFont="1" applyFill="1" applyBorder="1"/>
    <xf numFmtId="43" fontId="3" fillId="2" borderId="2" xfId="1" applyFont="1" applyFill="1" applyBorder="1"/>
    <xf numFmtId="43" fontId="4" fillId="0" borderId="7" xfId="1" applyFont="1" applyBorder="1"/>
    <xf numFmtId="0" fontId="3" fillId="2" borderId="20" xfId="0" applyFont="1" applyFill="1" applyBorder="1"/>
    <xf numFmtId="0" fontId="3" fillId="2" borderId="15" xfId="0" applyFont="1" applyFill="1" applyBorder="1"/>
    <xf numFmtId="43" fontId="3" fillId="2" borderId="16" xfId="1" applyFont="1" applyFill="1" applyBorder="1"/>
    <xf numFmtId="14" fontId="3" fillId="2" borderId="14" xfId="0" applyNumberFormat="1" applyFont="1" applyFill="1" applyBorder="1"/>
    <xf numFmtId="0" fontId="3" fillId="2" borderId="12" xfId="0" applyFont="1" applyFill="1" applyBorder="1"/>
    <xf numFmtId="2" fontId="3" fillId="2" borderId="12" xfId="0" applyNumberFormat="1" applyFont="1" applyFill="1" applyBorder="1"/>
    <xf numFmtId="2" fontId="3" fillId="2" borderId="14" xfId="0" applyNumberFormat="1" applyFont="1" applyFill="1" applyBorder="1"/>
    <xf numFmtId="43" fontId="3" fillId="2" borderId="12" xfId="1" applyFont="1" applyFill="1" applyBorder="1"/>
    <xf numFmtId="43" fontId="3" fillId="2" borderId="14" xfId="1" applyFont="1" applyFill="1" applyBorder="1"/>
    <xf numFmtId="43" fontId="3" fillId="2" borderId="13" xfId="1" applyFont="1" applyFill="1" applyBorder="1"/>
    <xf numFmtId="0" fontId="3" fillId="2" borderId="14" xfId="0" applyFont="1" applyFill="1" applyBorder="1"/>
    <xf numFmtId="0" fontId="0" fillId="0" borderId="5" xfId="0" applyBorder="1"/>
    <xf numFmtId="4" fontId="0" fillId="0" borderId="10" xfId="0" applyNumberFormat="1" applyBorder="1"/>
    <xf numFmtId="43" fontId="4" fillId="0" borderId="10" xfId="1" applyFont="1" applyBorder="1"/>
    <xf numFmtId="4" fontId="0" fillId="0" borderId="0" xfId="0" applyNumberFormat="1" applyAlignment="1">
      <alignment vertical="top"/>
    </xf>
    <xf numFmtId="4" fontId="9" fillId="5" borderId="0" xfId="0" applyNumberFormat="1" applyFont="1" applyFill="1"/>
    <xf numFmtId="0" fontId="0" fillId="6" borderId="13" xfId="0" applyFill="1" applyBorder="1"/>
    <xf numFmtId="0" fontId="9" fillId="5" borderId="0" xfId="0" applyFont="1" applyFill="1" applyAlignment="1">
      <alignment horizontal="left"/>
    </xf>
    <xf numFmtId="0" fontId="9" fillId="5" borderId="0" xfId="0" applyFont="1" applyFill="1" applyAlignment="1">
      <alignment horizontal="center"/>
    </xf>
    <xf numFmtId="4" fontId="0" fillId="0" borderId="7" xfId="0" applyNumberFormat="1" applyBorder="1" applyAlignment="1">
      <alignment vertical="top"/>
    </xf>
    <xf numFmtId="0" fontId="0" fillId="0" borderId="8" xfId="0" applyBorder="1" applyAlignment="1">
      <alignment vertical="top"/>
    </xf>
    <xf numFmtId="4" fontId="0" fillId="0" borderId="9" xfId="0" applyNumberFormat="1" applyBorder="1" applyAlignment="1">
      <alignment vertical="top"/>
    </xf>
    <xf numFmtId="0" fontId="0" fillId="0" borderId="11" xfId="0" applyBorder="1" applyAlignment="1">
      <alignment vertical="top"/>
    </xf>
    <xf numFmtId="4" fontId="4" fillId="0" borderId="7" xfId="0" applyNumberFormat="1" applyFont="1" applyBorder="1" applyAlignment="1">
      <alignment vertical="top"/>
    </xf>
    <xf numFmtId="0" fontId="0" fillId="0" borderId="10" xfId="0" applyBorder="1" applyAlignment="1">
      <alignment horizontal="center" vertical="top"/>
    </xf>
    <xf numFmtId="0" fontId="0" fillId="0" borderId="10" xfId="0" applyBorder="1" applyAlignment="1">
      <alignment wrapText="1"/>
    </xf>
    <xf numFmtId="4" fontId="4" fillId="0" borderId="9" xfId="0" applyNumberFormat="1" applyFont="1" applyBorder="1" applyAlignment="1">
      <alignment vertical="top"/>
    </xf>
    <xf numFmtId="0" fontId="0" fillId="0" borderId="14" xfId="0" applyBorder="1" applyAlignment="1">
      <alignment horizontal="center" vertical="top"/>
    </xf>
    <xf numFmtId="4" fontId="0" fillId="0" borderId="12" xfId="0" applyNumberFormat="1" applyBorder="1" applyAlignment="1">
      <alignment vertical="top"/>
    </xf>
    <xf numFmtId="0" fontId="0" fillId="0" borderId="14" xfId="0" applyBorder="1" applyAlignment="1">
      <alignment vertical="top"/>
    </xf>
    <xf numFmtId="0" fontId="0" fillId="6" borderId="13" xfId="0" applyFill="1" applyBorder="1" applyAlignment="1">
      <alignment horizontal="center"/>
    </xf>
    <xf numFmtId="4" fontId="0" fillId="6" borderId="12" xfId="0" applyNumberFormat="1" applyFill="1" applyBorder="1"/>
    <xf numFmtId="0" fontId="0" fillId="6" borderId="14" xfId="0" applyFill="1" applyBorder="1"/>
    <xf numFmtId="0" fontId="0" fillId="0" borderId="13" xfId="0" applyBorder="1" applyAlignment="1">
      <alignment horizontal="center" vertical="top"/>
    </xf>
    <xf numFmtId="0" fontId="10" fillId="0" borderId="0" xfId="0" applyFont="1" applyAlignment="1">
      <alignment horizontal="left"/>
    </xf>
    <xf numFmtId="0" fontId="0" fillId="6" borderId="13" xfId="0" applyFill="1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0" xfId="0" applyAlignment="1">
      <alignment horizontal="left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left" vertical="top"/>
    </xf>
    <xf numFmtId="0" fontId="0" fillId="0" borderId="14" xfId="0" applyBorder="1" applyAlignment="1">
      <alignment vertical="top" wrapText="1"/>
    </xf>
    <xf numFmtId="0" fontId="4" fillId="0" borderId="8" xfId="0" applyFont="1" applyBorder="1" applyAlignment="1">
      <alignment vertical="top"/>
    </xf>
    <xf numFmtId="0" fontId="4" fillId="0" borderId="0" xfId="0" applyFont="1" applyAlignment="1">
      <alignment wrapText="1"/>
    </xf>
    <xf numFmtId="0" fontId="4" fillId="0" borderId="11" xfId="0" applyFont="1" applyBorder="1" applyAlignment="1">
      <alignment vertical="top"/>
    </xf>
    <xf numFmtId="0" fontId="4" fillId="0" borderId="10" xfId="0" applyFont="1" applyBorder="1" applyAlignment="1">
      <alignment wrapText="1"/>
    </xf>
    <xf numFmtId="4" fontId="0" fillId="0" borderId="4" xfId="0" applyNumberFormat="1" applyBorder="1" applyAlignment="1">
      <alignment vertical="top"/>
    </xf>
    <xf numFmtId="0" fontId="0" fillId="0" borderId="6" xfId="0" applyBorder="1" applyAlignment="1">
      <alignment vertical="top"/>
    </xf>
    <xf numFmtId="2" fontId="0" fillId="0" borderId="5" xfId="0" applyNumberFormat="1" applyBorder="1"/>
    <xf numFmtId="2" fontId="0" fillId="0" borderId="10" xfId="0" applyNumberFormat="1" applyBorder="1"/>
    <xf numFmtId="14" fontId="7" fillId="2" borderId="24" xfId="0" applyNumberFormat="1" applyFont="1" applyFill="1" applyBorder="1"/>
    <xf numFmtId="2" fontId="7" fillId="2" borderId="24" xfId="0" applyNumberFormat="1" applyFont="1" applyFill="1" applyBorder="1"/>
    <xf numFmtId="0" fontId="4" fillId="0" borderId="4" xfId="0" applyFont="1" applyBorder="1"/>
    <xf numFmtId="4" fontId="4" fillId="0" borderId="4" xfId="0" applyNumberFormat="1" applyFont="1" applyBorder="1"/>
    <xf numFmtId="4" fontId="4" fillId="0" borderId="5" xfId="0" applyNumberFormat="1" applyFont="1" applyBorder="1" applyAlignment="1">
      <alignment horizontal="center"/>
    </xf>
    <xf numFmtId="4" fontId="4" fillId="0" borderId="6" xfId="0" applyNumberFormat="1" applyFont="1" applyBorder="1"/>
    <xf numFmtId="0" fontId="4" fillId="0" borderId="4" xfId="0" applyFont="1" applyBorder="1" applyAlignment="1">
      <alignment vertical="center" wrapText="1"/>
    </xf>
    <xf numFmtId="4" fontId="4" fillId="0" borderId="5" xfId="0" applyNumberFormat="1" applyFont="1" applyBorder="1" applyAlignment="1">
      <alignment vertical="center" wrapText="1"/>
    </xf>
    <xf numFmtId="4" fontId="4" fillId="0" borderId="6" xfId="0" applyNumberFormat="1" applyFont="1" applyBorder="1" applyAlignment="1">
      <alignment vertical="center" wrapText="1"/>
    </xf>
    <xf numFmtId="0" fontId="4" fillId="0" borderId="4" xfId="0" applyFont="1" applyBorder="1" applyAlignment="1">
      <alignment horizontal="right" vertical="center"/>
    </xf>
    <xf numFmtId="4" fontId="4" fillId="0" borderId="5" xfId="0" applyNumberFormat="1" applyFont="1" applyBorder="1" applyAlignment="1">
      <alignment horizontal="right" vertical="center"/>
    </xf>
    <xf numFmtId="4" fontId="4" fillId="0" borderId="6" xfId="0" applyNumberFormat="1" applyFont="1" applyBorder="1" applyAlignment="1">
      <alignment horizontal="right" vertical="center"/>
    </xf>
    <xf numFmtId="43" fontId="0" fillId="0" borderId="0" xfId="0" applyNumberFormat="1"/>
    <xf numFmtId="0" fontId="0" fillId="0" borderId="18" xfId="0" applyBorder="1"/>
    <xf numFmtId="0" fontId="0" fillId="0" borderId="25" xfId="0" applyBorder="1"/>
    <xf numFmtId="0" fontId="0" fillId="0" borderId="26" xfId="0" applyBorder="1"/>
    <xf numFmtId="43" fontId="0" fillId="0" borderId="12" xfId="1" applyFont="1" applyBorder="1"/>
    <xf numFmtId="4" fontId="12" fillId="0" borderId="13" xfId="2" applyNumberFormat="1" applyBorder="1" applyAlignment="1">
      <alignment horizontal="left"/>
    </xf>
    <xf numFmtId="4" fontId="4" fillId="0" borderId="13" xfId="0" applyNumberFormat="1" applyFont="1" applyBorder="1" applyAlignment="1">
      <alignment horizontal="left"/>
    </xf>
    <xf numFmtId="4" fontId="4" fillId="0" borderId="14" xfId="0" applyNumberFormat="1" applyFont="1" applyBorder="1" applyAlignment="1">
      <alignment horizontal="left"/>
    </xf>
    <xf numFmtId="0" fontId="7" fillId="0" borderId="0" xfId="0" applyFont="1"/>
    <xf numFmtId="4" fontId="8" fillId="0" borderId="0" xfId="0" applyNumberFormat="1" applyFont="1"/>
    <xf numFmtId="2" fontId="8" fillId="0" borderId="0" xfId="0" applyNumberFormat="1" applyFont="1"/>
    <xf numFmtId="43" fontId="4" fillId="0" borderId="5" xfId="1" applyFont="1" applyBorder="1"/>
    <xf numFmtId="0" fontId="4" fillId="0" borderId="9" xfId="0" applyFont="1" applyBorder="1" applyAlignment="1">
      <alignment wrapText="1"/>
    </xf>
    <xf numFmtId="0" fontId="7" fillId="2" borderId="6" xfId="0" applyFont="1" applyFill="1" applyBorder="1"/>
    <xf numFmtId="0" fontId="3" fillId="2" borderId="4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0" fillId="0" borderId="5" xfId="0" applyBorder="1" applyAlignment="1">
      <alignment horizontal="center" vertical="top"/>
    </xf>
    <xf numFmtId="0" fontId="0" fillId="0" borderId="0" xfId="0" applyAlignment="1">
      <alignment horizontal="center" vertical="top"/>
    </xf>
    <xf numFmtId="4" fontId="4" fillId="6" borderId="12" xfId="0" applyNumberFormat="1" applyFont="1" applyFill="1" applyBorder="1"/>
    <xf numFmtId="4" fontId="4" fillId="0" borderId="12" xfId="0" applyNumberFormat="1" applyFont="1" applyBorder="1" applyAlignment="1">
      <alignment vertical="top"/>
    </xf>
    <xf numFmtId="43" fontId="0" fillId="0" borderId="7" xfId="1" applyFont="1" applyBorder="1" applyAlignment="1">
      <alignment horizontal="left" vertical="top"/>
    </xf>
    <xf numFmtId="43" fontId="0" fillId="0" borderId="8" xfId="1" applyFont="1" applyBorder="1" applyAlignment="1">
      <alignment horizontal="center"/>
    </xf>
    <xf numFmtId="0" fontId="3" fillId="0" borderId="7" xfId="0" applyFont="1" applyBorder="1"/>
    <xf numFmtId="0" fontId="4" fillId="0" borderId="11" xfId="0" applyFont="1" applyBorder="1"/>
    <xf numFmtId="0" fontId="3" fillId="7" borderId="17" xfId="0" applyFont="1" applyFill="1" applyBorder="1"/>
    <xf numFmtId="0" fontId="3" fillId="0" borderId="17" xfId="0" applyFont="1" applyBorder="1" applyAlignment="1">
      <alignment horizontal="left" wrapText="1"/>
    </xf>
    <xf numFmtId="0" fontId="0" fillId="7" borderId="17" xfId="0" applyFill="1" applyBorder="1"/>
    <xf numFmtId="43" fontId="13" fillId="0" borderId="17" xfId="1" applyFont="1" applyBorder="1" applyAlignment="1">
      <alignment horizontal="right"/>
    </xf>
    <xf numFmtId="0" fontId="4" fillId="0" borderId="5" xfId="0" applyFont="1" applyBorder="1"/>
    <xf numFmtId="0" fontId="4" fillId="0" borderId="6" xfId="0" applyFont="1" applyBorder="1"/>
    <xf numFmtId="0" fontId="7" fillId="2" borderId="4" xfId="0" applyFont="1" applyFill="1" applyBorder="1" applyAlignment="1">
      <alignment wrapText="1"/>
    </xf>
    <xf numFmtId="2" fontId="4" fillId="0" borderId="4" xfId="0" applyNumberFormat="1" applyFont="1" applyBorder="1" applyAlignment="1">
      <alignment vertical="center" wrapText="1"/>
    </xf>
    <xf numFmtId="2" fontId="4" fillId="0" borderId="7" xfId="0" applyNumberFormat="1" applyFont="1" applyBorder="1" applyAlignment="1">
      <alignment vertical="center" wrapText="1"/>
    </xf>
    <xf numFmtId="2" fontId="4" fillId="0" borderId="9" xfId="0" applyNumberFormat="1" applyFont="1" applyBorder="1" applyAlignment="1">
      <alignment vertical="center" wrapText="1"/>
    </xf>
    <xf numFmtId="1" fontId="7" fillId="0" borderId="8" xfId="0" applyNumberFormat="1" applyFont="1" applyBorder="1"/>
    <xf numFmtId="0" fontId="7" fillId="2" borderId="14" xfId="0" applyFont="1" applyFill="1" applyBorder="1"/>
    <xf numFmtId="1" fontId="7" fillId="2" borderId="12" xfId="0" applyNumberFormat="1" applyFont="1" applyFill="1" applyBorder="1"/>
    <xf numFmtId="1" fontId="7" fillId="2" borderId="14" xfId="0" applyNumberFormat="1" applyFont="1" applyFill="1" applyBorder="1"/>
    <xf numFmtId="4" fontId="4" fillId="0" borderId="12" xfId="0" applyNumberFormat="1" applyFont="1" applyBorder="1" applyAlignment="1">
      <alignment horizontal="right" vertical="top"/>
    </xf>
    <xf numFmtId="4" fontId="4" fillId="0" borderId="14" xfId="0" applyNumberFormat="1" applyFont="1" applyBorder="1" applyAlignment="1">
      <alignment horizontal="left" vertical="top"/>
    </xf>
    <xf numFmtId="4" fontId="4" fillId="0" borderId="0" xfId="0" applyNumberFormat="1" applyFont="1" applyAlignment="1">
      <alignment horizontal="center" vertical="top"/>
    </xf>
    <xf numFmtId="4" fontId="4" fillId="0" borderId="4" xfId="0" applyNumberFormat="1" applyFont="1" applyBorder="1" applyAlignment="1">
      <alignment horizontal="right" vertical="top"/>
    </xf>
    <xf numFmtId="4" fontId="4" fillId="0" borderId="6" xfId="0" applyNumberFormat="1" applyFont="1" applyBorder="1" applyAlignment="1">
      <alignment horizontal="left" vertical="top"/>
    </xf>
    <xf numFmtId="1" fontId="3" fillId="2" borderId="12" xfId="0" applyNumberFormat="1" applyFont="1" applyFill="1" applyBorder="1" applyAlignment="1">
      <alignment horizontal="center"/>
    </xf>
    <xf numFmtId="1" fontId="3" fillId="2" borderId="14" xfId="0" applyNumberFormat="1" applyFont="1" applyFill="1" applyBorder="1" applyAlignment="1">
      <alignment horizontal="center"/>
    </xf>
    <xf numFmtId="0" fontId="15" fillId="2" borderId="0" xfId="0" applyFont="1" applyFill="1"/>
    <xf numFmtId="0" fontId="3" fillId="2" borderId="2" xfId="0" applyFont="1" applyFill="1" applyBorder="1"/>
    <xf numFmtId="166" fontId="0" fillId="0" borderId="4" xfId="0" applyNumberFormat="1" applyBorder="1"/>
    <xf numFmtId="166" fontId="0" fillId="0" borderId="7" xfId="0" applyNumberFormat="1" applyBorder="1"/>
    <xf numFmtId="0" fontId="3" fillId="2" borderId="27" xfId="0" applyFont="1" applyFill="1" applyBorder="1"/>
    <xf numFmtId="166" fontId="0" fillId="0" borderId="9" xfId="0" applyNumberFormat="1" applyBorder="1"/>
    <xf numFmtId="166" fontId="0" fillId="7" borderId="17" xfId="0" applyNumberFormat="1" applyFill="1" applyBorder="1"/>
    <xf numFmtId="0" fontId="16" fillId="2" borderId="0" xfId="0" applyFont="1" applyFill="1"/>
    <xf numFmtId="166" fontId="0" fillId="0" borderId="7" xfId="0" applyNumberFormat="1" applyBorder="1" applyAlignment="1">
      <alignment horizontal="right"/>
    </xf>
    <xf numFmtId="164" fontId="4" fillId="0" borderId="28" xfId="0" applyNumberFormat="1" applyFont="1" applyBorder="1" applyAlignment="1">
      <alignment horizontal="center"/>
    </xf>
    <xf numFmtId="164" fontId="4" fillId="0" borderId="5" xfId="0" applyNumberFormat="1" applyFont="1" applyBorder="1" applyAlignment="1">
      <alignment horizontal="center"/>
    </xf>
    <xf numFmtId="164" fontId="4" fillId="0" borderId="6" xfId="0" applyNumberFormat="1" applyFont="1" applyBorder="1" applyAlignment="1">
      <alignment horizontal="center"/>
    </xf>
    <xf numFmtId="164" fontId="4" fillId="0" borderId="29" xfId="0" applyNumberFormat="1" applyFont="1" applyBorder="1" applyAlignment="1">
      <alignment horizontal="center"/>
    </xf>
    <xf numFmtId="164" fontId="4" fillId="0" borderId="13" xfId="0" applyNumberFormat="1" applyFont="1" applyBorder="1" applyAlignment="1">
      <alignment horizontal="center"/>
    </xf>
    <xf numFmtId="164" fontId="4" fillId="0" borderId="14" xfId="0" applyNumberFormat="1" applyFont="1" applyBorder="1" applyAlignment="1">
      <alignment horizontal="center"/>
    </xf>
    <xf numFmtId="164" fontId="4" fillId="0" borderId="22" xfId="0" applyNumberFormat="1" applyFont="1" applyBorder="1" applyAlignment="1">
      <alignment horizontal="center"/>
    </xf>
    <xf numFmtId="164" fontId="4" fillId="0" borderId="4" xfId="0" applyNumberFormat="1" applyFont="1" applyBorder="1" applyAlignment="1">
      <alignment horizontal="center"/>
    </xf>
    <xf numFmtId="164" fontId="4" fillId="0" borderId="30" xfId="0" applyNumberFormat="1" applyFont="1" applyBorder="1" applyAlignment="1">
      <alignment horizontal="center"/>
    </xf>
    <xf numFmtId="164" fontId="4" fillId="0" borderId="7" xfId="0" applyNumberFormat="1" applyFont="1" applyBorder="1" applyAlignment="1">
      <alignment horizontal="center"/>
    </xf>
    <xf numFmtId="164" fontId="4" fillId="0" borderId="31" xfId="0" applyNumberFormat="1" applyFont="1" applyBorder="1" applyAlignment="1">
      <alignment horizontal="center"/>
    </xf>
    <xf numFmtId="164" fontId="4" fillId="0" borderId="9" xfId="0" applyNumberFormat="1" applyFont="1" applyBorder="1" applyAlignment="1">
      <alignment horizontal="center"/>
    </xf>
    <xf numFmtId="0" fontId="4" fillId="0" borderId="14" xfId="0" applyFont="1" applyBorder="1" applyAlignment="1">
      <alignment vertical="top" wrapText="1"/>
    </xf>
    <xf numFmtId="2" fontId="4" fillId="0" borderId="14" xfId="0" applyNumberFormat="1" applyFont="1" applyBorder="1"/>
    <xf numFmtId="164" fontId="6" fillId="0" borderId="4" xfId="0" applyNumberFormat="1" applyFont="1" applyBorder="1" applyAlignment="1">
      <alignment horizontal="center"/>
    </xf>
    <xf numFmtId="9" fontId="6" fillId="0" borderId="18" xfId="3" applyFont="1" applyBorder="1" applyAlignment="1">
      <alignment horizontal="center"/>
    </xf>
    <xf numFmtId="9" fontId="4" fillId="0" borderId="25" xfId="3" applyFont="1" applyBorder="1" applyAlignment="1">
      <alignment horizontal="center"/>
    </xf>
    <xf numFmtId="9" fontId="4" fillId="0" borderId="26" xfId="3" applyFont="1" applyBorder="1" applyAlignment="1">
      <alignment horizontal="center"/>
    </xf>
    <xf numFmtId="2" fontId="4" fillId="0" borderId="6" xfId="0" applyNumberFormat="1" applyFont="1" applyBorder="1"/>
    <xf numFmtId="0" fontId="16" fillId="2" borderId="0" xfId="0" applyFont="1" applyFill="1" applyProtection="1">
      <protection locked="0"/>
    </xf>
    <xf numFmtId="0" fontId="3" fillId="0" borderId="17" xfId="0" applyFont="1" applyBorder="1"/>
    <xf numFmtId="4" fontId="0" fillId="0" borderId="0" xfId="0" applyNumberFormat="1" applyAlignment="1">
      <alignment vertical="center" wrapText="1"/>
    </xf>
    <xf numFmtId="0" fontId="3" fillId="2" borderId="18" xfId="0" applyFont="1" applyFill="1" applyBorder="1"/>
    <xf numFmtId="0" fontId="3" fillId="0" borderId="4" xfId="0" applyFont="1" applyBorder="1"/>
    <xf numFmtId="0" fontId="3" fillId="0" borderId="26" xfId="0" applyFont="1" applyBorder="1"/>
    <xf numFmtId="4" fontId="0" fillId="0" borderId="13" xfId="0" applyNumberFormat="1" applyBorder="1"/>
    <xf numFmtId="4" fontId="9" fillId="5" borderId="0" xfId="0" applyNumberFormat="1" applyFont="1" applyFill="1" applyAlignment="1">
      <alignment horizontal="right"/>
    </xf>
    <xf numFmtId="4" fontId="0" fillId="6" borderId="13" xfId="0" applyNumberFormat="1" applyFill="1" applyBorder="1" applyAlignment="1">
      <alignment horizontal="right"/>
    </xf>
    <xf numFmtId="4" fontId="0" fillId="0" borderId="13" xfId="0" applyNumberFormat="1" applyBorder="1" applyAlignment="1">
      <alignment horizontal="right" vertical="top"/>
    </xf>
    <xf numFmtId="4" fontId="0" fillId="0" borderId="0" xfId="0" applyNumberFormat="1" applyAlignment="1">
      <alignment horizontal="right" vertical="top"/>
    </xf>
    <xf numFmtId="4" fontId="0" fillId="0" borderId="5" xfId="0" applyNumberFormat="1" applyBorder="1" applyAlignment="1">
      <alignment horizontal="right" vertical="top"/>
    </xf>
    <xf numFmtId="4" fontId="0" fillId="0" borderId="10" xfId="0" applyNumberFormat="1" applyBorder="1" applyAlignment="1">
      <alignment horizontal="right" vertical="top"/>
    </xf>
    <xf numFmtId="4" fontId="0" fillId="6" borderId="13" xfId="0" applyNumberFormat="1" applyFill="1" applyBorder="1"/>
    <xf numFmtId="4" fontId="0" fillId="0" borderId="13" xfId="0" applyNumberFormat="1" applyBorder="1" applyAlignment="1">
      <alignment vertical="top"/>
    </xf>
    <xf numFmtId="4" fontId="0" fillId="0" borderId="5" xfId="0" applyNumberFormat="1" applyBorder="1" applyAlignment="1">
      <alignment vertical="top"/>
    </xf>
    <xf numFmtId="4" fontId="0" fillId="0" borderId="10" xfId="0" applyNumberFormat="1" applyBorder="1" applyAlignment="1">
      <alignment vertical="top"/>
    </xf>
    <xf numFmtId="4" fontId="0" fillId="0" borderId="4" xfId="0" applyNumberFormat="1" applyBorder="1" applyAlignment="1">
      <alignment horizontal="right" vertical="top"/>
    </xf>
    <xf numFmtId="0" fontId="0" fillId="6" borderId="12" xfId="0" applyFill="1" applyBorder="1"/>
    <xf numFmtId="4" fontId="0" fillId="0" borderId="12" xfId="0" applyNumberFormat="1" applyBorder="1" applyAlignment="1">
      <alignment horizontal="right" vertical="top"/>
    </xf>
    <xf numFmtId="4" fontId="0" fillId="0" borderId="7" xfId="0" applyNumberFormat="1" applyBorder="1" applyAlignment="1">
      <alignment horizontal="right" vertical="top"/>
    </xf>
    <xf numFmtId="4" fontId="0" fillId="0" borderId="9" xfId="0" applyNumberFormat="1" applyBorder="1" applyAlignment="1">
      <alignment horizontal="right" vertical="top"/>
    </xf>
    <xf numFmtId="0" fontId="0" fillId="0" borderId="17" xfId="0" applyBorder="1"/>
    <xf numFmtId="0" fontId="14" fillId="2" borderId="17" xfId="0" applyFont="1" applyFill="1" applyBorder="1"/>
    <xf numFmtId="166" fontId="0" fillId="7" borderId="4" xfId="0" applyNumberFormat="1" applyFill="1" applyBorder="1"/>
    <xf numFmtId="166" fontId="0" fillId="7" borderId="9" xfId="0" applyNumberFormat="1" applyFill="1" applyBorder="1"/>
    <xf numFmtId="166" fontId="0" fillId="7" borderId="12" xfId="0" applyNumberFormat="1" applyFill="1" applyBorder="1"/>
    <xf numFmtId="4" fontId="3" fillId="2" borderId="12" xfId="0" applyNumberFormat="1" applyFont="1" applyFill="1" applyBorder="1"/>
    <xf numFmtId="0" fontId="4" fillId="0" borderId="18" xfId="0" applyFont="1" applyBorder="1"/>
    <xf numFmtId="0" fontId="4" fillId="0" borderId="5" xfId="0" applyFont="1" applyBorder="1" applyAlignment="1">
      <alignment horizontal="center"/>
    </xf>
    <xf numFmtId="0" fontId="4" fillId="0" borderId="17" xfId="0" applyFont="1" applyBorder="1"/>
    <xf numFmtId="4" fontId="4" fillId="0" borderId="13" xfId="0" applyNumberFormat="1" applyFont="1" applyBorder="1"/>
    <xf numFmtId="4" fontId="4" fillId="0" borderId="17" xfId="0" applyNumberFormat="1" applyFont="1" applyBorder="1"/>
    <xf numFmtId="0" fontId="4" fillId="0" borderId="25" xfId="0" applyFont="1" applyBorder="1"/>
    <xf numFmtId="0" fontId="4" fillId="0" borderId="18" xfId="0" applyFont="1" applyBorder="1" applyAlignment="1">
      <alignment vertical="center" wrapText="1"/>
    </xf>
    <xf numFmtId="4" fontId="4" fillId="0" borderId="4" xfId="0" applyNumberFormat="1" applyFont="1" applyBorder="1" applyAlignment="1">
      <alignment vertical="center" wrapText="1"/>
    </xf>
    <xf numFmtId="0" fontId="4" fillId="0" borderId="25" xfId="0" applyFont="1" applyBorder="1" applyAlignment="1">
      <alignment vertical="center" wrapText="1"/>
    </xf>
    <xf numFmtId="4" fontId="4" fillId="0" borderId="7" xfId="0" applyNumberFormat="1" applyFont="1" applyBorder="1" applyAlignment="1">
      <alignment vertical="center" wrapText="1"/>
    </xf>
    <xf numFmtId="0" fontId="4" fillId="0" borderId="26" xfId="0" applyFont="1" applyBorder="1" applyAlignment="1">
      <alignment vertical="center" wrapText="1"/>
    </xf>
    <xf numFmtId="4" fontId="4" fillId="0" borderId="9" xfId="0" applyNumberFormat="1" applyFont="1" applyBorder="1" applyAlignment="1">
      <alignment vertical="center" wrapText="1"/>
    </xf>
    <xf numFmtId="0" fontId="4" fillId="0" borderId="26" xfId="0" applyFont="1" applyBorder="1"/>
    <xf numFmtId="0" fontId="4" fillId="0" borderId="17" xfId="0" applyFont="1" applyBorder="1" applyAlignment="1">
      <alignment horizontal="right"/>
    </xf>
    <xf numFmtId="9" fontId="4" fillId="0" borderId="26" xfId="3" applyFont="1" applyBorder="1" applyAlignment="1">
      <alignment horizontal="right"/>
    </xf>
    <xf numFmtId="0" fontId="6" fillId="0" borderId="18" xfId="0" applyFont="1" applyBorder="1" applyAlignment="1">
      <alignment horizontal="center"/>
    </xf>
    <xf numFmtId="4" fontId="6" fillId="0" borderId="18" xfId="0" applyNumberFormat="1" applyFont="1" applyBorder="1"/>
    <xf numFmtId="9" fontId="6" fillId="0" borderId="18" xfId="0" applyNumberFormat="1" applyFont="1" applyBorder="1"/>
    <xf numFmtId="4" fontId="4" fillId="0" borderId="25" xfId="0" applyNumberFormat="1" applyFont="1" applyBorder="1"/>
    <xf numFmtId="9" fontId="4" fillId="0" borderId="25" xfId="0" applyNumberFormat="1" applyFont="1" applyBorder="1"/>
    <xf numFmtId="2" fontId="4" fillId="0" borderId="25" xfId="0" applyNumberFormat="1" applyFont="1" applyBorder="1"/>
    <xf numFmtId="0" fontId="9" fillId="0" borderId="0" xfId="0" applyFont="1"/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/>
    <xf numFmtId="0" fontId="7" fillId="0" borderId="0" xfId="0" applyFont="1" applyAlignment="1">
      <alignment horizontal="left"/>
    </xf>
    <xf numFmtId="4" fontId="7" fillId="0" borderId="0" xfId="0" applyNumberFormat="1" applyFont="1" applyAlignment="1">
      <alignment horizontal="right"/>
    </xf>
    <xf numFmtId="4" fontId="3" fillId="0" borderId="0" xfId="0" applyNumberFormat="1" applyFont="1" applyAlignment="1">
      <alignment vertical="top"/>
    </xf>
    <xf numFmtId="14" fontId="3" fillId="2" borderId="16" xfId="0" applyNumberFormat="1" applyFont="1" applyFill="1" applyBorder="1"/>
    <xf numFmtId="4" fontId="3" fillId="0" borderId="5" xfId="0" applyNumberFormat="1" applyFont="1" applyBorder="1" applyAlignment="1">
      <alignment vertical="top"/>
    </xf>
    <xf numFmtId="0" fontId="0" fillId="6" borderId="14" xfId="0" applyFill="1" applyBorder="1" applyAlignment="1">
      <alignment horizontal="center"/>
    </xf>
    <xf numFmtId="4" fontId="0" fillId="0" borderId="17" xfId="0" applyNumberFormat="1" applyBorder="1"/>
    <xf numFmtId="4" fontId="0" fillId="0" borderId="10" xfId="0" quotePrefix="1" applyNumberFormat="1" applyBorder="1" applyAlignment="1">
      <alignment horizontal="right" vertical="top"/>
    </xf>
    <xf numFmtId="4" fontId="0" fillId="6" borderId="13" xfId="0" applyNumberFormat="1" applyFill="1" applyBorder="1" applyAlignment="1">
      <alignment horizontal="center"/>
    </xf>
    <xf numFmtId="4" fontId="0" fillId="0" borderId="12" xfId="0" quotePrefix="1" applyNumberFormat="1" applyBorder="1" applyAlignment="1">
      <alignment horizontal="right" vertical="top"/>
    </xf>
    <xf numFmtId="4" fontId="9" fillId="5" borderId="0" xfId="0" applyNumberFormat="1" applyFont="1" applyFill="1" applyAlignment="1">
      <alignment horizontal="center"/>
    </xf>
    <xf numFmtId="4" fontId="0" fillId="0" borderId="13" xfId="0" applyNumberFormat="1" applyBorder="1" applyAlignment="1">
      <alignment horizontal="center" vertical="top"/>
    </xf>
    <xf numFmtId="4" fontId="0" fillId="0" borderId="5" xfId="0" applyNumberFormat="1" applyBorder="1" applyAlignment="1">
      <alignment horizontal="center" vertical="top"/>
    </xf>
    <xf numFmtId="4" fontId="0" fillId="0" borderId="10" xfId="0" applyNumberFormat="1" applyBorder="1" applyAlignment="1">
      <alignment horizontal="center" vertical="top"/>
    </xf>
    <xf numFmtId="4" fontId="0" fillId="0" borderId="4" xfId="0" applyNumberFormat="1" applyBorder="1" applyAlignment="1">
      <alignment horizontal="center" vertical="top"/>
    </xf>
    <xf numFmtId="4" fontId="0" fillId="0" borderId="0" xfId="0" applyNumberFormat="1" applyAlignment="1">
      <alignment horizontal="center" vertical="top"/>
    </xf>
    <xf numFmtId="4" fontId="0" fillId="0" borderId="13" xfId="0" quotePrefix="1" applyNumberFormat="1" applyBorder="1" applyAlignment="1">
      <alignment horizontal="center" vertical="top"/>
    </xf>
    <xf numFmtId="4" fontId="0" fillId="0" borderId="17" xfId="0" applyNumberFormat="1" applyBorder="1" applyAlignment="1">
      <alignment vertical="top"/>
    </xf>
    <xf numFmtId="4" fontId="4" fillId="0" borderId="12" xfId="0" applyNumberFormat="1" applyFont="1" applyBorder="1"/>
    <xf numFmtId="4" fontId="0" fillId="8" borderId="12" xfId="0" applyNumberFormat="1" applyFill="1" applyBorder="1" applyAlignment="1">
      <alignment vertical="top"/>
    </xf>
    <xf numFmtId="4" fontId="9" fillId="8" borderId="0" xfId="0" applyNumberFormat="1" applyFont="1" applyFill="1" applyAlignment="1">
      <alignment horizontal="center"/>
    </xf>
    <xf numFmtId="0" fontId="0" fillId="0" borderId="32" xfId="0" applyBorder="1"/>
    <xf numFmtId="0" fontId="0" fillId="0" borderId="32" xfId="0" applyBorder="1" applyAlignment="1">
      <alignment horizontal="left" vertical="top"/>
    </xf>
    <xf numFmtId="4" fontId="0" fillId="0" borderId="32" xfId="0" applyNumberFormat="1" applyBorder="1" applyAlignment="1">
      <alignment vertical="top"/>
    </xf>
    <xf numFmtId="0" fontId="0" fillId="0" borderId="33" xfId="0" applyBorder="1" applyAlignment="1">
      <alignment vertical="top"/>
    </xf>
    <xf numFmtId="4" fontId="0" fillId="0" borderId="32" xfId="0" applyNumberFormat="1" applyBorder="1" applyAlignment="1">
      <alignment horizontal="right" vertical="top"/>
    </xf>
    <xf numFmtId="4" fontId="0" fillId="0" borderId="34" xfId="0" applyNumberFormat="1" applyBorder="1" applyAlignment="1">
      <alignment vertical="top"/>
    </xf>
    <xf numFmtId="4" fontId="4" fillId="0" borderId="34" xfId="0" applyNumberFormat="1" applyFont="1" applyBorder="1" applyAlignment="1">
      <alignment vertical="top"/>
    </xf>
    <xf numFmtId="0" fontId="0" fillId="6" borderId="11" xfId="0" applyFill="1" applyBorder="1"/>
    <xf numFmtId="0" fontId="0" fillId="0" borderId="35" xfId="0" applyBorder="1" applyAlignment="1">
      <alignment horizontal="center" vertical="top"/>
    </xf>
    <xf numFmtId="0" fontId="0" fillId="0" borderId="33" xfId="0" applyBorder="1" applyAlignment="1">
      <alignment vertical="top" wrapText="1"/>
    </xf>
    <xf numFmtId="4" fontId="0" fillId="0" borderId="26" xfId="0" applyNumberFormat="1" applyBorder="1"/>
    <xf numFmtId="0" fontId="3" fillId="2" borderId="17" xfId="0" applyFont="1" applyFill="1" applyBorder="1"/>
    <xf numFmtId="14" fontId="14" fillId="2" borderId="17" xfId="0" applyNumberFormat="1" applyFont="1" applyFill="1" applyBorder="1"/>
    <xf numFmtId="4" fontId="0" fillId="0" borderId="18" xfId="0" applyNumberFormat="1" applyBorder="1"/>
    <xf numFmtId="4" fontId="0" fillId="7" borderId="5" xfId="0" applyNumberFormat="1" applyFill="1" applyBorder="1"/>
    <xf numFmtId="4" fontId="0" fillId="0" borderId="37" xfId="0" applyNumberFormat="1" applyBorder="1"/>
    <xf numFmtId="0" fontId="0" fillId="0" borderId="38" xfId="0" applyBorder="1" applyAlignment="1">
      <alignment horizontal="center" vertical="top"/>
    </xf>
    <xf numFmtId="4" fontId="0" fillId="0" borderId="11" xfId="0" applyNumberFormat="1" applyBorder="1"/>
    <xf numFmtId="43" fontId="1" fillId="2" borderId="0" xfId="4" applyFont="1" applyFill="1"/>
    <xf numFmtId="43" fontId="0" fillId="2" borderId="0" xfId="4" applyFont="1" applyFill="1"/>
    <xf numFmtId="43" fontId="1" fillId="0" borderId="0" xfId="4" applyFont="1" applyFill="1"/>
    <xf numFmtId="43" fontId="0" fillId="0" borderId="0" xfId="4" applyFont="1" applyFill="1"/>
    <xf numFmtId="0" fontId="18" fillId="2" borderId="0" xfId="5" applyFont="1" applyFill="1"/>
    <xf numFmtId="16" fontId="18" fillId="2" borderId="0" xfId="5" applyNumberFormat="1" applyFont="1" applyFill="1"/>
    <xf numFmtId="0" fontId="19" fillId="0" borderId="0" xfId="5" applyFont="1"/>
    <xf numFmtId="16" fontId="19" fillId="0" borderId="0" xfId="5" applyNumberFormat="1" applyFont="1"/>
    <xf numFmtId="0" fontId="0" fillId="6" borderId="10" xfId="0" applyFill="1" applyBorder="1"/>
    <xf numFmtId="14" fontId="16" fillId="2" borderId="0" xfId="0" applyNumberFormat="1" applyFont="1" applyFill="1" applyProtection="1">
      <protection locked="0"/>
    </xf>
    <xf numFmtId="0" fontId="0" fillId="0" borderId="5" xfId="0" applyBorder="1" applyAlignment="1">
      <alignment vertical="top"/>
    </xf>
    <xf numFmtId="0" fontId="0" fillId="0" borderId="10" xfId="0" applyBorder="1" applyAlignment="1">
      <alignment vertical="top"/>
    </xf>
    <xf numFmtId="14" fontId="3" fillId="2" borderId="27" xfId="0" applyNumberFormat="1" applyFont="1" applyFill="1" applyBorder="1"/>
    <xf numFmtId="0" fontId="3" fillId="2" borderId="39" xfId="0" applyFont="1" applyFill="1" applyBorder="1"/>
    <xf numFmtId="14" fontId="3" fillId="2" borderId="39" xfId="0" applyNumberFormat="1" applyFont="1" applyFill="1" applyBorder="1"/>
    <xf numFmtId="2" fontId="3" fillId="2" borderId="40" xfId="0" applyNumberFormat="1" applyFont="1" applyFill="1" applyBorder="1"/>
    <xf numFmtId="0" fontId="3" fillId="0" borderId="2" xfId="0" applyFont="1" applyBorder="1"/>
    <xf numFmtId="0" fontId="0" fillId="0" borderId="32" xfId="0" applyBorder="1" applyAlignment="1">
      <alignment horizontal="center" vertical="top"/>
    </xf>
    <xf numFmtId="14" fontId="3" fillId="2" borderId="4" xfId="0" applyNumberFormat="1" applyFont="1" applyFill="1" applyBorder="1"/>
    <xf numFmtId="0" fontId="7" fillId="9" borderId="24" xfId="0" applyFont="1" applyFill="1" applyBorder="1"/>
    <xf numFmtId="0" fontId="7" fillId="9" borderId="11" xfId="0" applyFont="1" applyFill="1" applyBorder="1" applyAlignment="1">
      <alignment horizontal="center"/>
    </xf>
    <xf numFmtId="0" fontId="7" fillId="9" borderId="5" xfId="0" applyFont="1" applyFill="1" applyBorder="1"/>
    <xf numFmtId="0" fontId="12" fillId="0" borderId="14" xfId="2" applyBorder="1" applyAlignment="1">
      <alignment horizontal="left"/>
    </xf>
    <xf numFmtId="2" fontId="4" fillId="0" borderId="18" xfId="0" applyNumberFormat="1" applyFont="1" applyBorder="1"/>
    <xf numFmtId="2" fontId="4" fillId="0" borderId="26" xfId="0" applyNumberFormat="1" applyFont="1" applyBorder="1"/>
    <xf numFmtId="0" fontId="13" fillId="0" borderId="0" xfId="0" applyFont="1"/>
    <xf numFmtId="0" fontId="4" fillId="0" borderId="7" xfId="0" applyFont="1" applyBorder="1" applyAlignment="1">
      <alignment wrapText="1"/>
    </xf>
    <xf numFmtId="0" fontId="4" fillId="0" borderId="14" xfId="0" applyFont="1" applyBorder="1"/>
    <xf numFmtId="0" fontId="3" fillId="2" borderId="12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1" fontId="7" fillId="2" borderId="4" xfId="0" applyNumberFormat="1" applyFont="1" applyFill="1" applyBorder="1" applyAlignment="1">
      <alignment horizontal="center"/>
    </xf>
    <xf numFmtId="1" fontId="7" fillId="2" borderId="6" xfId="0" applyNumberFormat="1" applyFont="1" applyFill="1" applyBorder="1" applyAlignment="1">
      <alignment horizontal="center"/>
    </xf>
    <xf numFmtId="2" fontId="4" fillId="0" borderId="7" xfId="0" applyNumberFormat="1" applyFont="1" applyBorder="1" applyAlignment="1">
      <alignment horizontal="right"/>
    </xf>
    <xf numFmtId="0" fontId="3" fillId="2" borderId="14" xfId="0" applyFont="1" applyFill="1" applyBorder="1" applyAlignment="1">
      <alignment horizontal="center"/>
    </xf>
    <xf numFmtId="0" fontId="0" fillId="0" borderId="0" xfId="0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6" xfId="0" applyBorder="1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13" xfId="0" applyBorder="1" applyAlignment="1">
      <alignment vertical="top"/>
    </xf>
    <xf numFmtId="0" fontId="0" fillId="0" borderId="12" xfId="0" applyBorder="1" applyAlignment="1">
      <alignment vertical="top"/>
    </xf>
    <xf numFmtId="4" fontId="0" fillId="7" borderId="17" xfId="0" applyNumberFormat="1" applyFill="1" applyBorder="1"/>
    <xf numFmtId="16" fontId="19" fillId="0" borderId="7" xfId="5" applyNumberFormat="1" applyFont="1" applyBorder="1"/>
    <xf numFmtId="14" fontId="3" fillId="0" borderId="0" xfId="0" applyNumberFormat="1" applyFont="1"/>
    <xf numFmtId="0" fontId="0" fillId="0" borderId="10" xfId="0" applyBorder="1" applyAlignment="1">
      <alignment vertical="top" wrapText="1"/>
    </xf>
    <xf numFmtId="4" fontId="0" fillId="0" borderId="36" xfId="0" applyNumberFormat="1" applyBorder="1" applyAlignment="1">
      <alignment vertical="top"/>
    </xf>
    <xf numFmtId="2" fontId="0" fillId="0" borderId="10" xfId="0" applyNumberFormat="1" applyBorder="1" applyAlignment="1">
      <alignment vertical="top"/>
    </xf>
    <xf numFmtId="14" fontId="18" fillId="2" borderId="0" xfId="5" applyNumberFormat="1" applyFont="1" applyFill="1"/>
    <xf numFmtId="14" fontId="3" fillId="2" borderId="4" xfId="0" applyNumberFormat="1" applyFont="1" applyFill="1" applyBorder="1" applyAlignment="1">
      <alignment horizontal="left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right" vertical="center" wrapText="1"/>
    </xf>
    <xf numFmtId="164" fontId="4" fillId="0" borderId="0" xfId="0" applyNumberFormat="1" applyFont="1" applyAlignment="1">
      <alignment horizontal="center"/>
    </xf>
    <xf numFmtId="2" fontId="4" fillId="0" borderId="0" xfId="0" applyNumberFormat="1" applyFont="1" applyAlignment="1">
      <alignment vertical="center" wrapText="1"/>
    </xf>
    <xf numFmtId="0" fontId="4" fillId="0" borderId="0" xfId="0" applyFont="1" applyAlignment="1">
      <alignment horizontal="right" vertical="center"/>
    </xf>
    <xf numFmtId="2" fontId="0" fillId="0" borderId="12" xfId="0" applyNumberFormat="1" applyBorder="1"/>
    <xf numFmtId="4" fontId="4" fillId="0" borderId="9" xfId="0" applyNumberFormat="1" applyFont="1" applyBorder="1" applyAlignment="1">
      <alignment horizontal="center" vertical="top"/>
    </xf>
    <xf numFmtId="4" fontId="4" fillId="0" borderId="11" xfId="0" applyNumberFormat="1" applyFont="1" applyBorder="1" applyAlignment="1">
      <alignment horizontal="center" vertical="top"/>
    </xf>
    <xf numFmtId="0" fontId="7" fillId="2" borderId="12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center"/>
    </xf>
    <xf numFmtId="0" fontId="4" fillId="0" borderId="8" xfId="0" applyFont="1" applyBorder="1" applyAlignment="1">
      <alignment vertical="center" wrapText="1"/>
    </xf>
    <xf numFmtId="0" fontId="4" fillId="0" borderId="17" xfId="0" applyFont="1" applyBorder="1" applyAlignment="1">
      <alignment horizontal="center"/>
    </xf>
    <xf numFmtId="4" fontId="4" fillId="0" borderId="17" xfId="0" applyNumberFormat="1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43" xfId="0" applyFont="1" applyBorder="1" applyAlignment="1">
      <alignment wrapText="1"/>
    </xf>
    <xf numFmtId="0" fontId="4" fillId="0" borderId="44" xfId="0" applyFont="1" applyBorder="1" applyAlignment="1">
      <alignment vertical="top" wrapText="1"/>
    </xf>
    <xf numFmtId="4" fontId="12" fillId="0" borderId="13" xfId="2" applyNumberFormat="1" applyBorder="1" applyAlignment="1">
      <alignment horizontal="left" wrapText="1"/>
    </xf>
    <xf numFmtId="0" fontId="0" fillId="0" borderId="9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4" fontId="0" fillId="0" borderId="17" xfId="0" applyNumberFormat="1" applyBorder="1" applyAlignment="1">
      <alignment horizontal="right"/>
    </xf>
    <xf numFmtId="0" fontId="0" fillId="0" borderId="17" xfId="0" applyBorder="1" applyAlignment="1">
      <alignment horizontal="right"/>
    </xf>
    <xf numFmtId="14" fontId="3" fillId="2" borderId="12" xfId="0" applyNumberFormat="1" applyFont="1" applyFill="1" applyBorder="1" applyAlignment="1">
      <alignment horizontal="left"/>
    </xf>
    <xf numFmtId="0" fontId="0" fillId="2" borderId="11" xfId="0" applyFill="1" applyBorder="1"/>
    <xf numFmtId="0" fontId="20" fillId="0" borderId="41" xfId="0" applyFont="1" applyBorder="1"/>
    <xf numFmtId="0" fontId="4" fillId="0" borderId="41" xfId="0" applyFont="1" applyBorder="1"/>
    <xf numFmtId="4" fontId="0" fillId="0" borderId="7" xfId="0" applyNumberFormat="1" applyBorder="1" applyAlignment="1">
      <alignment horizontal="center"/>
    </xf>
    <xf numFmtId="4" fontId="0" fillId="0" borderId="8" xfId="0" applyNumberFormat="1" applyBorder="1" applyAlignment="1">
      <alignment horizontal="center"/>
    </xf>
    <xf numFmtId="4" fontId="0" fillId="0" borderId="9" xfId="0" applyNumberFormat="1" applyBorder="1" applyAlignment="1">
      <alignment horizontal="center"/>
    </xf>
    <xf numFmtId="4" fontId="0" fillId="0" borderId="11" xfId="0" applyNumberFormat="1" applyBorder="1" applyAlignment="1">
      <alignment horizontal="center"/>
    </xf>
    <xf numFmtId="14" fontId="3" fillId="2" borderId="20" xfId="0" applyNumberFormat="1" applyFont="1" applyFill="1" applyBorder="1" applyAlignment="1">
      <alignment horizontal="left"/>
    </xf>
    <xf numFmtId="14" fontId="3" fillId="2" borderId="15" xfId="0" applyNumberFormat="1" applyFont="1" applyFill="1" applyBorder="1" applyAlignment="1">
      <alignment horizontal="left"/>
    </xf>
    <xf numFmtId="0" fontId="3" fillId="2" borderId="12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4" fillId="0" borderId="41" xfId="0" applyFont="1" applyBorder="1" applyAlignment="1">
      <alignment horizontal="right" vertical="top"/>
    </xf>
    <xf numFmtId="0" fontId="7" fillId="2" borderId="4" xfId="0" applyFont="1" applyFill="1" applyBorder="1" applyAlignment="1">
      <alignment horizontal="center" wrapText="1"/>
    </xf>
    <xf numFmtId="0" fontId="7" fillId="2" borderId="5" xfId="0" applyFont="1" applyFill="1" applyBorder="1" applyAlignment="1">
      <alignment horizontal="center" wrapText="1"/>
    </xf>
    <xf numFmtId="0" fontId="7" fillId="2" borderId="6" xfId="0" applyFont="1" applyFill="1" applyBorder="1" applyAlignment="1">
      <alignment horizontal="center" wrapText="1"/>
    </xf>
    <xf numFmtId="4" fontId="4" fillId="0" borderId="9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7" fillId="2" borderId="4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4" fillId="0" borderId="41" xfId="0" applyFont="1" applyBorder="1" applyAlignment="1">
      <alignment horizontal="right" vertical="center" wrapText="1"/>
    </xf>
    <xf numFmtId="0" fontId="7" fillId="9" borderId="41" xfId="0" applyFont="1" applyFill="1" applyBorder="1" applyAlignment="1">
      <alignment horizontal="center"/>
    </xf>
    <xf numFmtId="2" fontId="4" fillId="0" borderId="7" xfId="0" applyNumberFormat="1" applyFont="1" applyBorder="1" applyAlignment="1">
      <alignment horizontal="right"/>
    </xf>
    <xf numFmtId="2" fontId="4" fillId="0" borderId="8" xfId="0" applyNumberFormat="1" applyFont="1" applyBorder="1" applyAlignment="1">
      <alignment horizontal="right"/>
    </xf>
    <xf numFmtId="0" fontId="4" fillId="0" borderId="9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4" fillId="0" borderId="9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7" fillId="9" borderId="12" xfId="0" applyFont="1" applyFill="1" applyBorder="1" applyAlignment="1">
      <alignment horizontal="center"/>
    </xf>
    <xf numFmtId="0" fontId="7" fillId="9" borderId="13" xfId="0" applyFont="1" applyFill="1" applyBorder="1" applyAlignment="1">
      <alignment horizontal="center"/>
    </xf>
    <xf numFmtId="0" fontId="7" fillId="9" borderId="14" xfId="0" applyFont="1" applyFill="1" applyBorder="1" applyAlignment="1">
      <alignment horizontal="center"/>
    </xf>
    <xf numFmtId="49" fontId="4" fillId="0" borderId="7" xfId="0" applyNumberFormat="1" applyFont="1" applyBorder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9" xfId="0" applyNumberFormat="1" applyFont="1" applyBorder="1" applyAlignment="1">
      <alignment horizontal="right"/>
    </xf>
    <xf numFmtId="49" fontId="4" fillId="0" borderId="10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center" vertical="top"/>
    </xf>
    <xf numFmtId="4" fontId="4" fillId="0" borderId="14" xfId="0" applyNumberFormat="1" applyFont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4" fillId="0" borderId="8" xfId="0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0" fontId="7" fillId="9" borderId="19" xfId="0" applyFont="1" applyFill="1" applyBorder="1" applyAlignment="1">
      <alignment horizontal="center"/>
    </xf>
    <xf numFmtId="2" fontId="4" fillId="0" borderId="12" xfId="0" applyNumberFormat="1" applyFont="1" applyBorder="1" applyAlignment="1">
      <alignment horizontal="right" vertical="top" wrapText="1"/>
    </xf>
    <xf numFmtId="2" fontId="4" fillId="0" borderId="13" xfId="0" applyNumberFormat="1" applyFont="1" applyBorder="1" applyAlignment="1">
      <alignment horizontal="right" vertical="top" wrapText="1"/>
    </xf>
    <xf numFmtId="4" fontId="7" fillId="2" borderId="22" xfId="0" applyNumberFormat="1" applyFont="1" applyFill="1" applyBorder="1" applyAlignment="1">
      <alignment horizontal="center"/>
    </xf>
    <xf numFmtId="4" fontId="7" fillId="2" borderId="6" xfId="0" applyNumberFormat="1" applyFont="1" applyFill="1" applyBorder="1" applyAlignment="1">
      <alignment horizontal="center"/>
    </xf>
    <xf numFmtId="1" fontId="7" fillId="2" borderId="12" xfId="0" applyNumberFormat="1" applyFont="1" applyFill="1" applyBorder="1" applyAlignment="1">
      <alignment horizontal="center"/>
    </xf>
    <xf numFmtId="1" fontId="7" fillId="2" borderId="13" xfId="0" applyNumberFormat="1" applyFont="1" applyFill="1" applyBorder="1" applyAlignment="1">
      <alignment horizontal="center"/>
    </xf>
    <xf numFmtId="1" fontId="7" fillId="2" borderId="14" xfId="0" applyNumberFormat="1" applyFont="1" applyFill="1" applyBorder="1" applyAlignment="1">
      <alignment horizontal="center"/>
    </xf>
    <xf numFmtId="4" fontId="7" fillId="2" borderId="12" xfId="0" applyNumberFormat="1" applyFont="1" applyFill="1" applyBorder="1" applyAlignment="1">
      <alignment horizontal="center"/>
    </xf>
    <xf numFmtId="4" fontId="7" fillId="2" borderId="13" xfId="0" applyNumberFormat="1" applyFont="1" applyFill="1" applyBorder="1" applyAlignment="1">
      <alignment horizontal="center"/>
    </xf>
    <xf numFmtId="0" fontId="4" fillId="0" borderId="12" xfId="0" applyFont="1" applyBorder="1" applyAlignment="1">
      <alignment horizontal="right" vertical="center" wrapText="1"/>
    </xf>
    <xf numFmtId="0" fontId="4" fillId="0" borderId="13" xfId="0" applyFont="1" applyBorder="1" applyAlignment="1">
      <alignment horizontal="right" vertical="center" wrapText="1"/>
    </xf>
    <xf numFmtId="49" fontId="4" fillId="0" borderId="4" xfId="0" applyNumberFormat="1" applyFont="1" applyBorder="1" applyAlignment="1">
      <alignment horizontal="right"/>
    </xf>
    <xf numFmtId="49" fontId="4" fillId="0" borderId="5" xfId="0" applyNumberFormat="1" applyFont="1" applyBorder="1" applyAlignment="1">
      <alignment horizontal="right"/>
    </xf>
    <xf numFmtId="0" fontId="7" fillId="9" borderId="4" xfId="0" applyFont="1" applyFill="1" applyBorder="1" applyAlignment="1">
      <alignment horizontal="center"/>
    </xf>
    <xf numFmtId="0" fontId="7" fillId="9" borderId="6" xfId="0" applyFont="1" applyFill="1" applyBorder="1" applyAlignment="1">
      <alignment horizontal="center"/>
    </xf>
    <xf numFmtId="4" fontId="4" fillId="0" borderId="4" xfId="0" applyNumberFormat="1" applyFont="1" applyBorder="1" applyAlignment="1">
      <alignment horizontal="center" vertical="top"/>
    </xf>
    <xf numFmtId="0" fontId="4" fillId="0" borderId="6" xfId="0" applyFont="1" applyBorder="1" applyAlignment="1">
      <alignment horizontal="center" vertical="top"/>
    </xf>
    <xf numFmtId="2" fontId="4" fillId="0" borderId="9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2" fontId="4" fillId="0" borderId="11" xfId="0" applyNumberFormat="1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4" fontId="7" fillId="2" borderId="9" xfId="0" applyNumberFormat="1" applyFont="1" applyFill="1" applyBorder="1" applyAlignment="1">
      <alignment horizontal="center"/>
    </xf>
    <xf numFmtId="4" fontId="7" fillId="2" borderId="10" xfId="0" applyNumberFormat="1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center" vertical="top"/>
    </xf>
    <xf numFmtId="4" fontId="4" fillId="0" borderId="11" xfId="0" applyNumberFormat="1" applyFont="1" applyBorder="1" applyAlignment="1">
      <alignment horizontal="center" vertical="top"/>
    </xf>
    <xf numFmtId="1" fontId="7" fillId="2" borderId="5" xfId="0" applyNumberFormat="1" applyFont="1" applyFill="1" applyBorder="1" applyAlignment="1">
      <alignment horizontal="center"/>
    </xf>
    <xf numFmtId="1" fontId="7" fillId="2" borderId="6" xfId="0" applyNumberFormat="1" applyFont="1" applyFill="1" applyBorder="1" applyAlignment="1">
      <alignment horizontal="center"/>
    </xf>
    <xf numFmtId="1" fontId="7" fillId="2" borderId="4" xfId="0" applyNumberFormat="1" applyFont="1" applyFill="1" applyBorder="1" applyAlignment="1">
      <alignment horizontal="center"/>
    </xf>
    <xf numFmtId="0" fontId="4" fillId="0" borderId="12" xfId="0" applyFont="1" applyBorder="1" applyAlignment="1">
      <alignment horizontal="right" vertical="top" wrapText="1"/>
    </xf>
    <xf numFmtId="0" fontId="4" fillId="0" borderId="13" xfId="0" applyFont="1" applyBorder="1" applyAlignment="1">
      <alignment horizontal="right" vertical="top" wrapText="1"/>
    </xf>
    <xf numFmtId="1" fontId="7" fillId="2" borderId="7" xfId="0" applyNumberFormat="1" applyFont="1" applyFill="1" applyBorder="1" applyAlignment="1">
      <alignment horizontal="center"/>
    </xf>
    <xf numFmtId="1" fontId="7" fillId="2" borderId="8" xfId="0" applyNumberFormat="1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7" fillId="2" borderId="42" xfId="0" applyFont="1" applyFill="1" applyBorder="1" applyAlignment="1">
      <alignment horizontal="center"/>
    </xf>
    <xf numFmtId="4" fontId="4" fillId="0" borderId="7" xfId="0" applyNumberFormat="1" applyFont="1" applyBorder="1" applyAlignment="1">
      <alignment horizontal="center" vertical="top" wrapText="1"/>
    </xf>
    <xf numFmtId="4" fontId="4" fillId="0" borderId="0" xfId="0" applyNumberFormat="1" applyFont="1" applyAlignment="1">
      <alignment horizontal="center" vertical="top" wrapText="1"/>
    </xf>
    <xf numFmtId="4" fontId="4" fillId="0" borderId="8" xfId="0" applyNumberFormat="1" applyFont="1" applyBorder="1" applyAlignment="1">
      <alignment horizontal="center" vertical="top" wrapText="1"/>
    </xf>
    <xf numFmtId="0" fontId="4" fillId="0" borderId="12" xfId="0" applyFont="1" applyBorder="1" applyAlignment="1">
      <alignment horizontal="right" vertical="top"/>
    </xf>
    <xf numFmtId="0" fontId="4" fillId="0" borderId="14" xfId="0" applyFont="1" applyBorder="1" applyAlignment="1">
      <alignment horizontal="right" vertical="top"/>
    </xf>
    <xf numFmtId="0" fontId="4" fillId="0" borderId="9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right"/>
    </xf>
    <xf numFmtId="0" fontId="4" fillId="0" borderId="6" xfId="0" applyFont="1" applyBorder="1" applyAlignment="1">
      <alignment horizontal="right"/>
    </xf>
    <xf numFmtId="0" fontId="4" fillId="0" borderId="7" xfId="0" applyFont="1" applyBorder="1" applyAlignment="1">
      <alignment horizontal="right"/>
    </xf>
    <xf numFmtId="0" fontId="7" fillId="2" borderId="13" xfId="0" applyFont="1" applyFill="1" applyBorder="1" applyAlignment="1">
      <alignment horizontal="center"/>
    </xf>
    <xf numFmtId="0" fontId="7" fillId="2" borderId="12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center"/>
    </xf>
    <xf numFmtId="2" fontId="4" fillId="0" borderId="9" xfId="0" applyNumberFormat="1" applyFont="1" applyBorder="1" applyAlignment="1">
      <alignment horizontal="right"/>
    </xf>
    <xf numFmtId="2" fontId="4" fillId="0" borderId="11" xfId="0" applyNumberFormat="1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4" fillId="0" borderId="14" xfId="0" applyFont="1" applyBorder="1" applyAlignment="1">
      <alignment horizontal="right"/>
    </xf>
    <xf numFmtId="49" fontId="4" fillId="0" borderId="6" xfId="0" applyNumberFormat="1" applyFont="1" applyBorder="1" applyAlignment="1">
      <alignment horizontal="right"/>
    </xf>
    <xf numFmtId="49" fontId="4" fillId="0" borderId="11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2" fontId="4" fillId="0" borderId="4" xfId="0" applyNumberFormat="1" applyFont="1" applyBorder="1" applyAlignment="1">
      <alignment horizontal="right"/>
    </xf>
    <xf numFmtId="2" fontId="4" fillId="0" borderId="6" xfId="0" applyNumberFormat="1" applyFont="1" applyBorder="1" applyAlignment="1">
      <alignment horizontal="right"/>
    </xf>
    <xf numFmtId="0" fontId="3" fillId="2" borderId="20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14" fontId="3" fillId="2" borderId="20" xfId="0" applyNumberFormat="1" applyFont="1" applyFill="1" applyBorder="1" applyAlignment="1">
      <alignment horizontal="center"/>
    </xf>
    <xf numFmtId="14" fontId="3" fillId="2" borderId="15" xfId="0" applyNumberFormat="1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10" fillId="6" borderId="12" xfId="0" applyFont="1" applyFill="1" applyBorder="1" applyAlignment="1">
      <alignment vertical="center"/>
    </xf>
    <xf numFmtId="0" fontId="10" fillId="6" borderId="13" xfId="0" applyFont="1" applyFill="1" applyBorder="1" applyAlignment="1">
      <alignment vertical="center"/>
    </xf>
    <xf numFmtId="0" fontId="10" fillId="6" borderId="14" xfId="0" applyFont="1" applyFill="1" applyBorder="1" applyAlignment="1">
      <alignment vertical="center"/>
    </xf>
    <xf numFmtId="0" fontId="11" fillId="6" borderId="12" xfId="0" applyFont="1" applyFill="1" applyBorder="1" applyAlignment="1">
      <alignment horizontal="center" vertical="top"/>
    </xf>
    <xf numFmtId="0" fontId="11" fillId="6" borderId="13" xfId="0" applyFont="1" applyFill="1" applyBorder="1" applyAlignment="1">
      <alignment horizontal="center" vertical="top"/>
    </xf>
    <xf numFmtId="0" fontId="11" fillId="6" borderId="14" xfId="0" applyFont="1" applyFill="1" applyBorder="1" applyAlignment="1">
      <alignment horizontal="center" vertical="top"/>
    </xf>
    <xf numFmtId="0" fontId="0" fillId="0" borderId="5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6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10" fillId="6" borderId="12" xfId="0" applyFont="1" applyFill="1" applyBorder="1" applyAlignment="1">
      <alignment horizontal="center" vertical="center"/>
    </xf>
    <xf numFmtId="0" fontId="10" fillId="6" borderId="13" xfId="0" applyFont="1" applyFill="1" applyBorder="1" applyAlignment="1">
      <alignment horizontal="center" vertical="center"/>
    </xf>
    <xf numFmtId="0" fontId="10" fillId="6" borderId="14" xfId="0" applyFont="1" applyFill="1" applyBorder="1" applyAlignment="1">
      <alignment horizontal="center" vertical="center"/>
    </xf>
    <xf numFmtId="0" fontId="0" fillId="0" borderId="0" xfId="0" applyAlignment="1">
      <alignment horizontal="left" vertical="top"/>
    </xf>
    <xf numFmtId="0" fontId="0" fillId="0" borderId="8" xfId="0" applyBorder="1" applyAlignment="1">
      <alignment horizontal="center" vertical="top"/>
    </xf>
    <xf numFmtId="0" fontId="10" fillId="6" borderId="23" xfId="0" applyFont="1" applyFill="1" applyBorder="1" applyAlignment="1">
      <alignment horizontal="center" vertical="top"/>
    </xf>
    <xf numFmtId="0" fontId="10" fillId="6" borderId="16" xfId="0" applyFont="1" applyFill="1" applyBorder="1" applyAlignment="1">
      <alignment horizontal="center" vertical="top"/>
    </xf>
    <xf numFmtId="0" fontId="10" fillId="6" borderId="21" xfId="0" applyFont="1" applyFill="1" applyBorder="1" applyAlignment="1">
      <alignment horizontal="center" vertical="top"/>
    </xf>
    <xf numFmtId="0" fontId="6" fillId="8" borderId="10" xfId="0" applyFont="1" applyFill="1" applyBorder="1" applyAlignment="1">
      <alignment horizontal="center"/>
    </xf>
    <xf numFmtId="0" fontId="0" fillId="0" borderId="0" xfId="0" applyAlignment="1">
      <alignment horizontal="left" wrapText="1"/>
    </xf>
    <xf numFmtId="0" fontId="1" fillId="2" borderId="0" xfId="0" applyFont="1" applyFill="1"/>
  </cellXfs>
  <cellStyles count="6">
    <cellStyle name="Hyperlink" xfId="2" builtinId="8"/>
    <cellStyle name="Komma" xfId="1" builtinId="3"/>
    <cellStyle name="Komma 2" xfId="4" xr:uid="{FC59A4D4-3428-4632-913C-9580AEC2C590}"/>
    <cellStyle name="Normal" xfId="5" xr:uid="{B6C7C32D-46E5-47CD-B1CD-E3DFC0350750}"/>
    <cellStyle name="Procent" xfId="3" builtinId="5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://fedweb.belgium.be/nl/verloning_en_voordelen/onkosten_tijdens_het_werk/reiskosten" TargetMode="External"/><Relationship Id="rId7" Type="http://schemas.openxmlformats.org/officeDocument/2006/relationships/printerSettings" Target="../printerSettings/printerSettings4.bin"/><Relationship Id="rId2" Type="http://schemas.openxmlformats.org/officeDocument/2006/relationships/hyperlink" Target="http://fedweb.belgium.be/nl/verloning_en_voordelen/onkosten_tijdens_het_werk/reiskosten" TargetMode="External"/><Relationship Id="rId1" Type="http://schemas.openxmlformats.org/officeDocument/2006/relationships/hyperlink" Target="http://fedweb.belgium.be/nl/verloning_en_voordelen/onkosten_tijdens_het_werk/reiskosten" TargetMode="External"/><Relationship Id="rId6" Type="http://schemas.openxmlformats.org/officeDocument/2006/relationships/hyperlink" Target="http://fedweb.belgium.be/nl/verloning_en_voordelen/onkosten_tijdens_het_werk/reiskosten" TargetMode="External"/><Relationship Id="rId5" Type="http://schemas.openxmlformats.org/officeDocument/2006/relationships/hyperlink" Target="http://fedweb.belgium.be/nl/verloning_en_voordelen/onkosten_tijdens_het_werk/reiskosten" TargetMode="External"/><Relationship Id="rId4" Type="http://schemas.openxmlformats.org/officeDocument/2006/relationships/hyperlink" Target="http://fedweb.belgium.be/nl/verloning_en_voordelen/onkosten_tijdens_het_werk/reiskosten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Q32"/>
  <sheetViews>
    <sheetView zoomScale="120" zoomScaleNormal="120" workbookViewId="0">
      <selection activeCell="B7" sqref="B7"/>
    </sheetView>
  </sheetViews>
  <sheetFormatPr defaultRowHeight="14.4" x14ac:dyDescent="0.3"/>
  <cols>
    <col min="1" max="1" width="61.5546875" customWidth="1"/>
    <col min="2" max="2" width="21.5546875" customWidth="1"/>
    <col min="3" max="3" width="46.5546875" customWidth="1"/>
    <col min="4" max="4" width="15.6640625" bestFit="1" customWidth="1"/>
    <col min="5" max="5" width="37.33203125" bestFit="1" customWidth="1"/>
    <col min="6" max="6" width="14.109375" bestFit="1" customWidth="1"/>
    <col min="7" max="7" width="35.6640625" bestFit="1" customWidth="1"/>
    <col min="8" max="8" width="12.5546875" customWidth="1"/>
    <col min="9" max="9" width="35.6640625" bestFit="1" customWidth="1"/>
    <col min="10" max="10" width="8.88671875" customWidth="1"/>
    <col min="11" max="11" width="35.6640625" bestFit="1" customWidth="1"/>
    <col min="12" max="12" width="8.5546875" customWidth="1"/>
    <col min="13" max="13" width="35.6640625" bestFit="1" customWidth="1"/>
    <col min="14" max="14" width="9.88671875" customWidth="1"/>
    <col min="15" max="15" width="35.6640625" bestFit="1" customWidth="1"/>
    <col min="16" max="16" width="8.44140625" customWidth="1"/>
    <col min="17" max="17" width="35.6640625" bestFit="1" customWidth="1"/>
    <col min="18" max="18" width="8.33203125" customWidth="1"/>
    <col min="19" max="19" width="35.6640625" bestFit="1" customWidth="1"/>
    <col min="20" max="20" width="8.33203125" customWidth="1"/>
    <col min="21" max="21" width="35.6640625" bestFit="1" customWidth="1"/>
    <col min="22" max="22" width="13.33203125" customWidth="1"/>
    <col min="23" max="23" width="37" bestFit="1" customWidth="1"/>
    <col min="24" max="24" width="11.6640625" customWidth="1"/>
    <col min="25" max="25" width="37" bestFit="1" customWidth="1"/>
    <col min="26" max="26" width="14.6640625" customWidth="1"/>
    <col min="27" max="27" width="37" bestFit="1" customWidth="1"/>
    <col min="28" max="28" width="13.88671875" customWidth="1"/>
    <col min="29" max="29" width="37" bestFit="1" customWidth="1"/>
    <col min="30" max="30" width="11.5546875" customWidth="1"/>
    <col min="31" max="31" width="37" bestFit="1" customWidth="1"/>
    <col min="32" max="32" width="10.5546875" customWidth="1"/>
    <col min="33" max="33" width="37" style="12" bestFit="1" customWidth="1"/>
    <col min="34" max="34" width="12.33203125" customWidth="1"/>
    <col min="35" max="35" width="37" style="12" bestFit="1" customWidth="1"/>
    <col min="36" max="36" width="13" customWidth="1"/>
    <col min="37" max="37" width="37" style="12" bestFit="1" customWidth="1"/>
    <col min="38" max="38" width="11.5546875" customWidth="1"/>
    <col min="39" max="39" width="37" bestFit="1" customWidth="1"/>
  </cols>
  <sheetData>
    <row r="1" spans="1:43" s="1" customFormat="1" ht="25.95" customHeight="1" x14ac:dyDescent="0.45">
      <c r="A1" s="4" t="s">
        <v>0</v>
      </c>
      <c r="B1" s="4"/>
      <c r="C1" s="4"/>
      <c r="D1" s="4"/>
      <c r="E1" s="4"/>
      <c r="F1" s="370">
        <v>45251</v>
      </c>
      <c r="G1" s="4"/>
      <c r="H1" s="370"/>
      <c r="I1" s="4"/>
      <c r="K1" s="4"/>
      <c r="L1" s="4"/>
      <c r="M1" s="4"/>
      <c r="N1" s="4"/>
      <c r="O1" s="4"/>
      <c r="Q1" s="4"/>
      <c r="R1" s="269"/>
      <c r="S1" s="4"/>
      <c r="T1" s="248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14"/>
      <c r="AI1" s="14"/>
      <c r="AK1" s="16"/>
    </row>
    <row r="2" spans="1:43" x14ac:dyDescent="0.3">
      <c r="AE2" s="13"/>
      <c r="AG2" s="3"/>
      <c r="AI2" s="3"/>
    </row>
    <row r="3" spans="1:43" ht="15" thickBot="1" x14ac:dyDescent="0.35">
      <c r="AE3" s="13"/>
      <c r="AF3" s="32"/>
      <c r="AG3" s="3"/>
      <c r="AI3" s="3"/>
    </row>
    <row r="4" spans="1:43" s="13" customFormat="1" x14ac:dyDescent="0.3">
      <c r="A4" s="121"/>
      <c r="B4" s="130" t="s">
        <v>1</v>
      </c>
      <c r="C4" s="242"/>
      <c r="D4" s="130" t="s">
        <v>2</v>
      </c>
      <c r="E4" s="242"/>
      <c r="F4" s="130" t="s">
        <v>3</v>
      </c>
      <c r="G4" s="242"/>
      <c r="H4" s="135" t="s">
        <v>4</v>
      </c>
      <c r="I4" s="242"/>
      <c r="J4" s="245" t="s">
        <v>5</v>
      </c>
      <c r="K4" s="245"/>
      <c r="L4" s="245" t="s">
        <v>6</v>
      </c>
      <c r="M4" s="242"/>
      <c r="N4" s="245" t="s">
        <v>7</v>
      </c>
      <c r="O4" s="242"/>
      <c r="P4" s="245" t="s">
        <v>8</v>
      </c>
      <c r="Q4" s="242"/>
      <c r="R4" s="373" t="s">
        <v>9</v>
      </c>
      <c r="S4" s="242"/>
      <c r="T4" s="135" t="s">
        <v>10</v>
      </c>
      <c r="U4" s="242"/>
      <c r="V4" s="135" t="s">
        <v>11</v>
      </c>
      <c r="W4" s="242"/>
      <c r="X4" s="135" t="s">
        <v>12</v>
      </c>
      <c r="Y4" s="242"/>
      <c r="Z4" s="117" t="s">
        <v>13</v>
      </c>
      <c r="AA4" s="122"/>
      <c r="AB4" s="443" t="s">
        <v>14</v>
      </c>
      <c r="AC4" s="444"/>
      <c r="AD4" s="117" t="s">
        <v>15</v>
      </c>
      <c r="AE4" s="122"/>
      <c r="AF4" s="117" t="s">
        <v>16</v>
      </c>
      <c r="AG4" s="122"/>
      <c r="AH4" s="117" t="s">
        <v>17</v>
      </c>
      <c r="AI4" s="122"/>
      <c r="AJ4" s="130" t="s">
        <v>18</v>
      </c>
      <c r="AK4" s="122"/>
      <c r="AL4" s="131" t="s">
        <v>19</v>
      </c>
      <c r="AM4" s="132"/>
      <c r="AN4" s="131" t="s">
        <v>20</v>
      </c>
      <c r="AO4" s="132"/>
      <c r="AP4" s="133" t="s">
        <v>21</v>
      </c>
      <c r="AQ4" s="132"/>
    </row>
    <row r="5" spans="1:43" x14ac:dyDescent="0.3">
      <c r="A5" s="197" t="s">
        <v>22</v>
      </c>
      <c r="B5" s="28">
        <v>4039.88</v>
      </c>
      <c r="C5" s="6" t="s">
        <v>23</v>
      </c>
      <c r="D5" s="28">
        <v>1381.42</v>
      </c>
      <c r="E5" s="6" t="s">
        <v>23</v>
      </c>
      <c r="F5" s="28">
        <v>1358.33</v>
      </c>
      <c r="G5" s="6" t="s">
        <v>23</v>
      </c>
      <c r="H5" s="28">
        <v>890.41</v>
      </c>
      <c r="I5" s="6" t="s">
        <v>23</v>
      </c>
      <c r="J5" s="28">
        <f>ROUND(((L5*1.02*0.85)+(L5*0.15)),2)</f>
        <v>875.53</v>
      </c>
      <c r="K5" s="6" t="s">
        <v>23</v>
      </c>
      <c r="L5" s="28">
        <v>860.89</v>
      </c>
      <c r="M5" s="6" t="s">
        <v>23</v>
      </c>
      <c r="N5" s="28">
        <v>846.5</v>
      </c>
      <c r="O5" s="6" t="s">
        <v>23</v>
      </c>
      <c r="P5" s="28">
        <v>832.35</v>
      </c>
      <c r="Q5" s="6" t="s">
        <v>23</v>
      </c>
      <c r="R5" s="114">
        <v>818.44</v>
      </c>
      <c r="S5" s="6" t="s">
        <v>23</v>
      </c>
      <c r="T5" s="243">
        <v>804.76</v>
      </c>
      <c r="U5" s="6" t="s">
        <v>24</v>
      </c>
      <c r="V5" s="243">
        <v>804.76</v>
      </c>
      <c r="W5" s="6" t="s">
        <v>24</v>
      </c>
      <c r="X5" s="243">
        <v>804.76</v>
      </c>
      <c r="Y5" s="6" t="s">
        <v>24</v>
      </c>
      <c r="Z5" s="114">
        <v>791.31</v>
      </c>
      <c r="AA5" s="6" t="s">
        <v>24</v>
      </c>
      <c r="AB5" s="114">
        <v>791.31</v>
      </c>
      <c r="AC5" s="6" t="s">
        <v>24</v>
      </c>
      <c r="AD5" s="28">
        <v>791.31</v>
      </c>
      <c r="AE5" s="6" t="s">
        <v>24</v>
      </c>
      <c r="AF5" s="28">
        <v>791.31</v>
      </c>
      <c r="AG5" s="6" t="s">
        <v>24</v>
      </c>
      <c r="AH5" s="114">
        <v>778.08</v>
      </c>
      <c r="AI5" s="6" t="s">
        <v>24</v>
      </c>
      <c r="AJ5" s="187">
        <v>765.07</v>
      </c>
      <c r="AK5" s="6" t="s">
        <v>24</v>
      </c>
      <c r="AL5" s="15">
        <v>752.28</v>
      </c>
      <c r="AM5" s="6" t="s">
        <v>24</v>
      </c>
      <c r="AN5" s="115">
        <v>578.37</v>
      </c>
      <c r="AO5" s="6" t="s">
        <v>24</v>
      </c>
      <c r="AP5" s="115">
        <v>578.37</v>
      </c>
      <c r="AQ5" s="6" t="s">
        <v>24</v>
      </c>
    </row>
    <row r="6" spans="1:43" x14ac:dyDescent="0.3">
      <c r="A6" s="198" t="s">
        <v>25</v>
      </c>
      <c r="B6" s="28">
        <v>4392.22</v>
      </c>
      <c r="C6" s="8" t="s">
        <v>26</v>
      </c>
      <c r="D6" s="28">
        <v>6010.8</v>
      </c>
      <c r="E6" s="8" t="s">
        <v>26</v>
      </c>
      <c r="F6" s="28">
        <v>5910.32</v>
      </c>
      <c r="G6" s="8" t="s">
        <v>26</v>
      </c>
      <c r="H6" s="28">
        <v>6256.73</v>
      </c>
      <c r="I6" s="8" t="s">
        <v>26</v>
      </c>
      <c r="J6" s="28">
        <f t="shared" ref="J6:J16" si="0">ROUND(((L6*1.02*0.85)+(L6*0.15)),2)</f>
        <v>6152.14</v>
      </c>
      <c r="K6" s="8" t="s">
        <v>26</v>
      </c>
      <c r="L6" s="28">
        <v>6049.3</v>
      </c>
      <c r="M6" s="8" t="s">
        <v>26</v>
      </c>
      <c r="N6" s="28">
        <v>5948.18</v>
      </c>
      <c r="O6" s="8" t="s">
        <v>26</v>
      </c>
      <c r="P6" s="28">
        <v>5848.75</v>
      </c>
      <c r="Q6" s="8" t="s">
        <v>26</v>
      </c>
      <c r="R6" s="28">
        <v>5750.98</v>
      </c>
      <c r="S6" s="8" t="s">
        <v>26</v>
      </c>
      <c r="T6" s="244">
        <v>5654.85</v>
      </c>
      <c r="U6" s="8" t="s">
        <v>26</v>
      </c>
      <c r="V6" s="244">
        <v>5654.85</v>
      </c>
      <c r="W6" s="8" t="s">
        <v>26</v>
      </c>
      <c r="X6" s="244">
        <v>5654.85</v>
      </c>
      <c r="Y6" s="8" t="s">
        <v>26</v>
      </c>
      <c r="Z6" s="28">
        <v>5560.32</v>
      </c>
      <c r="AA6" s="8" t="s">
        <v>26</v>
      </c>
      <c r="AB6" s="28">
        <v>5633.57</v>
      </c>
      <c r="AC6" s="8" t="s">
        <v>26</v>
      </c>
      <c r="AD6" s="28">
        <v>5633.57</v>
      </c>
      <c r="AE6" s="8" t="s">
        <v>26</v>
      </c>
      <c r="AF6" s="28">
        <v>5633.57</v>
      </c>
      <c r="AG6" s="8" t="s">
        <v>26</v>
      </c>
      <c r="AH6" s="28">
        <v>5539.4</v>
      </c>
      <c r="AI6" s="8" t="s">
        <v>26</v>
      </c>
      <c r="AJ6" s="55">
        <v>5446.8</v>
      </c>
      <c r="AK6" s="8" t="s">
        <v>26</v>
      </c>
      <c r="AL6" s="12">
        <v>5355.75</v>
      </c>
      <c r="AM6" s="8" t="s">
        <v>26</v>
      </c>
      <c r="AN6" s="25">
        <v>5529.66</v>
      </c>
      <c r="AO6" s="8" t="s">
        <v>26</v>
      </c>
      <c r="AP6" s="25">
        <v>5529.66</v>
      </c>
      <c r="AQ6" s="8" t="s">
        <v>26</v>
      </c>
    </row>
    <row r="7" spans="1:43" x14ac:dyDescent="0.3">
      <c r="A7" s="198" t="s">
        <v>27</v>
      </c>
      <c r="B7" s="28">
        <v>116.92</v>
      </c>
      <c r="C7" s="8" t="s">
        <v>26</v>
      </c>
      <c r="D7" s="28">
        <v>116.92</v>
      </c>
      <c r="E7" s="8" t="s">
        <v>26</v>
      </c>
      <c r="F7" s="28">
        <v>114.97</v>
      </c>
      <c r="G7" s="8" t="s">
        <v>26</v>
      </c>
      <c r="H7" s="28">
        <v>113.05</v>
      </c>
      <c r="I7" s="8" t="s">
        <v>26</v>
      </c>
      <c r="J7" s="28">
        <f t="shared" si="0"/>
        <v>111.16</v>
      </c>
      <c r="K7" s="8" t="s">
        <v>26</v>
      </c>
      <c r="L7" s="28">
        <v>109.3</v>
      </c>
      <c r="M7" s="8" t="s">
        <v>26</v>
      </c>
      <c r="N7" s="28">
        <v>107.47</v>
      </c>
      <c r="O7" s="8" t="s">
        <v>26</v>
      </c>
      <c r="P7" s="28">
        <v>105.67</v>
      </c>
      <c r="Q7" s="8" t="s">
        <v>26</v>
      </c>
      <c r="R7" s="28">
        <v>103.9</v>
      </c>
      <c r="S7" s="8" t="s">
        <v>26</v>
      </c>
      <c r="T7" s="244">
        <v>102.16</v>
      </c>
      <c r="U7" s="8" t="s">
        <v>26</v>
      </c>
      <c r="V7" s="244">
        <v>102.16</v>
      </c>
      <c r="W7" s="8" t="s">
        <v>26</v>
      </c>
      <c r="X7" s="244">
        <v>102.16</v>
      </c>
      <c r="Y7" s="8" t="s">
        <v>26</v>
      </c>
      <c r="Z7" s="28">
        <v>100.45</v>
      </c>
      <c r="AA7" s="8" t="s">
        <v>26</v>
      </c>
      <c r="AB7" s="28">
        <v>101.77</v>
      </c>
      <c r="AC7" s="8" t="s">
        <v>26</v>
      </c>
      <c r="AD7" s="28">
        <v>101.77</v>
      </c>
      <c r="AE7" s="8" t="s">
        <v>26</v>
      </c>
      <c r="AF7" s="28">
        <v>101.77</v>
      </c>
      <c r="AG7" s="8" t="s">
        <v>26</v>
      </c>
      <c r="AH7" s="28">
        <v>100.07</v>
      </c>
      <c r="AI7" s="8" t="s">
        <v>26</v>
      </c>
      <c r="AJ7" s="28">
        <v>98.4</v>
      </c>
      <c r="AK7" s="8" t="s">
        <v>26</v>
      </c>
      <c r="AL7" s="12">
        <v>96.76</v>
      </c>
      <c r="AM7" s="8" t="s">
        <v>26</v>
      </c>
      <c r="AN7" s="25">
        <v>96.76</v>
      </c>
      <c r="AO7" s="8" t="s">
        <v>26</v>
      </c>
      <c r="AP7" s="25">
        <v>96.76</v>
      </c>
      <c r="AQ7" s="8" t="s">
        <v>26</v>
      </c>
    </row>
    <row r="8" spans="1:43" x14ac:dyDescent="0.3">
      <c r="A8" s="198" t="s">
        <v>28</v>
      </c>
      <c r="B8" s="439" t="s">
        <v>29</v>
      </c>
      <c r="C8" s="440"/>
      <c r="D8" s="439" t="s">
        <v>29</v>
      </c>
      <c r="E8" s="440"/>
      <c r="F8" s="439" t="s">
        <v>29</v>
      </c>
      <c r="G8" s="440"/>
      <c r="H8" s="28">
        <v>5076.43</v>
      </c>
      <c r="I8" s="8" t="s">
        <v>30</v>
      </c>
      <c r="J8" s="28">
        <f t="shared" si="0"/>
        <v>4991.57</v>
      </c>
      <c r="K8" s="8" t="s">
        <v>30</v>
      </c>
      <c r="L8" s="28">
        <v>4908.13</v>
      </c>
      <c r="M8" s="8" t="s">
        <v>30</v>
      </c>
      <c r="N8" s="28">
        <v>4826.09</v>
      </c>
      <c r="O8" s="8" t="s">
        <v>30</v>
      </c>
      <c r="P8" s="28">
        <v>4745.42</v>
      </c>
      <c r="Q8" s="8" t="s">
        <v>30</v>
      </c>
      <c r="R8" s="28">
        <v>4666.1000000000004</v>
      </c>
      <c r="S8" s="8" t="s">
        <v>30</v>
      </c>
      <c r="T8" s="249">
        <v>4588.1000000000004</v>
      </c>
      <c r="U8" s="8" t="s">
        <v>30</v>
      </c>
      <c r="V8" s="249">
        <v>4207.41</v>
      </c>
      <c r="W8" s="8" t="s">
        <v>30</v>
      </c>
      <c r="X8" s="244">
        <v>3790.2</v>
      </c>
      <c r="Y8" s="8" t="s">
        <v>30</v>
      </c>
      <c r="Z8" s="28">
        <v>3726.84</v>
      </c>
      <c r="AA8" s="8" t="s">
        <v>30</v>
      </c>
      <c r="AB8" s="28">
        <v>3726.84</v>
      </c>
      <c r="AC8" s="8" t="s">
        <v>30</v>
      </c>
      <c r="AD8" s="28">
        <v>3726.84</v>
      </c>
      <c r="AE8" s="8" t="s">
        <v>30</v>
      </c>
      <c r="AF8" s="28">
        <v>2679.59</v>
      </c>
      <c r="AG8" s="8" t="s">
        <v>30</v>
      </c>
      <c r="AH8" s="28">
        <v>2634.8</v>
      </c>
      <c r="AI8" s="8" t="s">
        <v>30</v>
      </c>
      <c r="AJ8" s="55">
        <v>2590.7600000000002</v>
      </c>
      <c r="AK8" s="8" t="s">
        <v>30</v>
      </c>
      <c r="AL8" s="12">
        <v>2547.4499999999998</v>
      </c>
      <c r="AM8" s="8" t="s">
        <v>30</v>
      </c>
      <c r="AN8" s="25">
        <v>2721.36</v>
      </c>
      <c r="AO8" s="8" t="s">
        <v>30</v>
      </c>
      <c r="AP8" s="25">
        <v>2307.8000000000002</v>
      </c>
      <c r="AQ8" s="8" t="s">
        <v>30</v>
      </c>
    </row>
    <row r="9" spans="1:43" x14ac:dyDescent="0.3">
      <c r="A9" s="198" t="s">
        <v>31</v>
      </c>
      <c r="B9" s="439" t="s">
        <v>29</v>
      </c>
      <c r="C9" s="440"/>
      <c r="D9" s="439" t="s">
        <v>29</v>
      </c>
      <c r="E9" s="440"/>
      <c r="F9" s="439" t="s">
        <v>29</v>
      </c>
      <c r="G9" s="440"/>
      <c r="H9" s="7">
        <v>92.44</v>
      </c>
      <c r="I9" s="8" t="s">
        <v>30</v>
      </c>
      <c r="J9" s="28">
        <f t="shared" si="0"/>
        <v>90.89</v>
      </c>
      <c r="K9" s="8" t="s">
        <v>30</v>
      </c>
      <c r="L9" s="28">
        <v>89.37</v>
      </c>
      <c r="M9" s="8" t="s">
        <v>30</v>
      </c>
      <c r="N9" s="28">
        <v>87.88</v>
      </c>
      <c r="O9" s="8" t="s">
        <v>30</v>
      </c>
      <c r="P9" s="28">
        <v>86.41</v>
      </c>
      <c r="Q9" s="8" t="s">
        <v>30</v>
      </c>
      <c r="R9" s="28">
        <v>84.97</v>
      </c>
      <c r="S9" s="8" t="s">
        <v>30</v>
      </c>
      <c r="T9" s="249">
        <v>83.55</v>
      </c>
      <c r="U9" s="8" t="s">
        <v>30</v>
      </c>
      <c r="V9" s="249">
        <v>76.88</v>
      </c>
      <c r="W9" s="8" t="s">
        <v>30</v>
      </c>
      <c r="X9" s="244">
        <v>69.569999999999993</v>
      </c>
      <c r="Y9" s="8" t="s">
        <v>30</v>
      </c>
      <c r="Z9" s="28">
        <v>68.41</v>
      </c>
      <c r="AA9" s="8" t="s">
        <v>30</v>
      </c>
      <c r="AB9" s="28">
        <v>68.41</v>
      </c>
      <c r="AC9" s="8" t="s">
        <v>30</v>
      </c>
      <c r="AD9" s="28">
        <v>68.41</v>
      </c>
      <c r="AE9" s="8" t="s">
        <v>30</v>
      </c>
      <c r="AF9" s="28">
        <v>50.09</v>
      </c>
      <c r="AG9" s="8" t="s">
        <v>30</v>
      </c>
      <c r="AH9" s="28">
        <v>49.25</v>
      </c>
      <c r="AI9" s="8" t="s">
        <v>30</v>
      </c>
      <c r="AJ9" s="28">
        <v>48.43</v>
      </c>
      <c r="AK9" s="8" t="s">
        <v>30</v>
      </c>
      <c r="AL9" s="12">
        <v>47.62</v>
      </c>
      <c r="AM9" s="8" t="s">
        <v>30</v>
      </c>
      <c r="AN9" s="25">
        <v>47.62</v>
      </c>
      <c r="AO9" s="8" t="s">
        <v>30</v>
      </c>
      <c r="AP9" s="25">
        <v>40.380000000000003</v>
      </c>
      <c r="AQ9" s="8" t="s">
        <v>30</v>
      </c>
    </row>
    <row r="10" spans="1:43" x14ac:dyDescent="0.3">
      <c r="A10" s="198" t="s">
        <v>32</v>
      </c>
      <c r="B10" s="28">
        <v>28.61</v>
      </c>
      <c r="C10" s="8" t="s">
        <v>33</v>
      </c>
      <c r="D10" s="28">
        <v>28.61</v>
      </c>
      <c r="E10" s="8" t="s">
        <v>33</v>
      </c>
      <c r="F10" s="7">
        <v>28.13</v>
      </c>
      <c r="G10" s="8" t="s">
        <v>33</v>
      </c>
      <c r="H10" s="7">
        <v>27.66</v>
      </c>
      <c r="I10" s="8" t="s">
        <v>33</v>
      </c>
      <c r="J10" s="28">
        <f t="shared" si="0"/>
        <v>27.2</v>
      </c>
      <c r="K10" s="8" t="s">
        <v>33</v>
      </c>
      <c r="L10" s="28">
        <v>26.75</v>
      </c>
      <c r="M10" s="8" t="s">
        <v>33</v>
      </c>
      <c r="N10" s="28">
        <v>26.3</v>
      </c>
      <c r="O10" s="8" t="s">
        <v>33</v>
      </c>
      <c r="P10" s="28">
        <v>25.86</v>
      </c>
      <c r="Q10" s="8" t="s">
        <v>33</v>
      </c>
      <c r="R10" s="28">
        <v>25.43</v>
      </c>
      <c r="S10" s="8" t="s">
        <v>33</v>
      </c>
      <c r="T10" s="244">
        <v>25</v>
      </c>
      <c r="U10" s="8" t="s">
        <v>33</v>
      </c>
      <c r="V10" s="244">
        <v>25</v>
      </c>
      <c r="W10" s="8" t="s">
        <v>33</v>
      </c>
      <c r="X10" s="244">
        <v>25</v>
      </c>
      <c r="Y10" s="8" t="s">
        <v>33</v>
      </c>
      <c r="Z10" s="28">
        <v>24.58</v>
      </c>
      <c r="AA10" s="8" t="s">
        <v>33</v>
      </c>
      <c r="AB10" s="28">
        <v>24.58</v>
      </c>
      <c r="AC10" s="8" t="s">
        <v>33</v>
      </c>
      <c r="AD10" s="28">
        <v>24.58</v>
      </c>
      <c r="AE10" s="8" t="s">
        <v>33</v>
      </c>
      <c r="AF10" s="28">
        <v>24.58</v>
      </c>
      <c r="AG10" s="8" t="s">
        <v>33</v>
      </c>
      <c r="AH10" s="28">
        <v>24.17</v>
      </c>
      <c r="AI10" s="8" t="s">
        <v>33</v>
      </c>
      <c r="AJ10" s="28">
        <v>23.77</v>
      </c>
      <c r="AK10" s="8" t="s">
        <v>33</v>
      </c>
      <c r="AL10" s="12">
        <v>23.37</v>
      </c>
      <c r="AM10" s="8" t="s">
        <v>33</v>
      </c>
      <c r="AN10" s="25">
        <v>23.37</v>
      </c>
      <c r="AO10" s="8" t="s">
        <v>33</v>
      </c>
      <c r="AP10" s="25">
        <v>23.37</v>
      </c>
      <c r="AQ10" s="8" t="s">
        <v>33</v>
      </c>
    </row>
    <row r="11" spans="1:43" x14ac:dyDescent="0.3">
      <c r="A11" s="198" t="s">
        <v>34</v>
      </c>
      <c r="B11" s="28">
        <v>792.68</v>
      </c>
      <c r="C11" s="8" t="s">
        <v>35</v>
      </c>
      <c r="D11" s="28">
        <v>792.68</v>
      </c>
      <c r="E11" s="8" t="s">
        <v>35</v>
      </c>
      <c r="F11" s="7">
        <v>779.43</v>
      </c>
      <c r="G11" s="8" t="s">
        <v>35</v>
      </c>
      <c r="H11" s="7">
        <v>766.4</v>
      </c>
      <c r="I11" s="8" t="s">
        <v>35</v>
      </c>
      <c r="J11" s="28">
        <f t="shared" si="0"/>
        <v>753.59</v>
      </c>
      <c r="K11" s="8" t="s">
        <v>35</v>
      </c>
      <c r="L11" s="28">
        <v>740.99</v>
      </c>
      <c r="M11" s="8" t="s">
        <v>35</v>
      </c>
      <c r="N11" s="28">
        <v>728.6</v>
      </c>
      <c r="O11" s="8" t="s">
        <v>35</v>
      </c>
      <c r="P11" s="28">
        <v>716.42</v>
      </c>
      <c r="Q11" s="8" t="s">
        <v>35</v>
      </c>
      <c r="R11" s="28">
        <v>704.44</v>
      </c>
      <c r="S11" s="8" t="s">
        <v>35</v>
      </c>
      <c r="T11" s="244">
        <v>692.66</v>
      </c>
      <c r="U11" s="8" t="s">
        <v>35</v>
      </c>
      <c r="V11" s="244">
        <v>692.66</v>
      </c>
      <c r="W11" s="8" t="s">
        <v>35</v>
      </c>
      <c r="X11" s="244">
        <v>692.66</v>
      </c>
      <c r="Y11" s="8" t="s">
        <v>35</v>
      </c>
      <c r="Z11" s="28">
        <v>681.08</v>
      </c>
      <c r="AA11" s="8" t="s">
        <v>35</v>
      </c>
      <c r="AB11" s="28">
        <v>681.08</v>
      </c>
      <c r="AC11" s="8" t="s">
        <v>35</v>
      </c>
      <c r="AD11" s="28">
        <v>681.08</v>
      </c>
      <c r="AE11" s="8" t="s">
        <v>35</v>
      </c>
      <c r="AF11" s="28">
        <v>681.08</v>
      </c>
      <c r="AG11" s="8" t="s">
        <v>35</v>
      </c>
      <c r="AH11" s="28">
        <v>669.7</v>
      </c>
      <c r="AI11" s="8" t="s">
        <v>35</v>
      </c>
      <c r="AJ11" s="28">
        <v>658.51</v>
      </c>
      <c r="AK11" s="8" t="s">
        <v>35</v>
      </c>
      <c r="AL11" s="12">
        <v>647.5</v>
      </c>
      <c r="AM11" s="8" t="s">
        <v>35</v>
      </c>
      <c r="AN11" s="25">
        <v>647.5</v>
      </c>
      <c r="AO11" s="8" t="s">
        <v>35</v>
      </c>
      <c r="AP11" s="25">
        <v>647.5</v>
      </c>
      <c r="AQ11" s="8" t="s">
        <v>35</v>
      </c>
    </row>
    <row r="12" spans="1:43" x14ac:dyDescent="0.3">
      <c r="A12" s="198" t="s">
        <v>36</v>
      </c>
      <c r="B12" s="28">
        <v>11.68</v>
      </c>
      <c r="C12" s="8" t="s">
        <v>37</v>
      </c>
      <c r="D12" s="28">
        <v>11.68</v>
      </c>
      <c r="E12" s="8" t="s">
        <v>37</v>
      </c>
      <c r="F12" s="7">
        <v>11.48</v>
      </c>
      <c r="G12" s="8" t="s">
        <v>37</v>
      </c>
      <c r="H12" s="7">
        <v>11.29</v>
      </c>
      <c r="I12" s="8" t="s">
        <v>37</v>
      </c>
      <c r="J12" s="28">
        <f t="shared" si="0"/>
        <v>11.1</v>
      </c>
      <c r="K12" s="8" t="s">
        <v>37</v>
      </c>
      <c r="L12" s="28">
        <v>10.91</v>
      </c>
      <c r="M12" s="8" t="s">
        <v>37</v>
      </c>
      <c r="N12" s="28">
        <v>10.73</v>
      </c>
      <c r="O12" s="8" t="s">
        <v>37</v>
      </c>
      <c r="P12" s="28">
        <v>10.55</v>
      </c>
      <c r="Q12" s="8" t="s">
        <v>37</v>
      </c>
      <c r="R12" s="28">
        <v>10.37</v>
      </c>
      <c r="S12" s="8" t="s">
        <v>37</v>
      </c>
      <c r="T12" s="244">
        <v>10.199999999999999</v>
      </c>
      <c r="U12" s="8" t="s">
        <v>37</v>
      </c>
      <c r="V12" s="244">
        <v>10.199999999999999</v>
      </c>
      <c r="W12" s="8" t="s">
        <v>37</v>
      </c>
      <c r="X12" s="244">
        <v>10.199999999999999</v>
      </c>
      <c r="Y12" s="8" t="s">
        <v>37</v>
      </c>
      <c r="Z12" s="28">
        <v>10.029999999999999</v>
      </c>
      <c r="AA12" s="8" t="s">
        <v>37</v>
      </c>
      <c r="AB12" s="28">
        <v>10.029999999999999</v>
      </c>
      <c r="AC12" s="8" t="s">
        <v>37</v>
      </c>
      <c r="AD12" s="28">
        <v>10.029999999999999</v>
      </c>
      <c r="AE12" s="8" t="s">
        <v>37</v>
      </c>
      <c r="AF12" s="28">
        <v>10.029999999999999</v>
      </c>
      <c r="AG12" s="8" t="s">
        <v>37</v>
      </c>
      <c r="AH12" s="28">
        <v>9.86</v>
      </c>
      <c r="AI12" s="8" t="s">
        <v>37</v>
      </c>
      <c r="AJ12" s="28">
        <v>9.6999999999999993</v>
      </c>
      <c r="AK12" s="8" t="s">
        <v>37</v>
      </c>
      <c r="AL12" s="12">
        <v>9.5399999999999991</v>
      </c>
      <c r="AM12" s="8" t="s">
        <v>37</v>
      </c>
      <c r="AN12" s="25">
        <v>9.5399999999999991</v>
      </c>
      <c r="AO12" s="8" t="s">
        <v>37</v>
      </c>
      <c r="AP12" s="25">
        <v>9.5399999999999991</v>
      </c>
      <c r="AQ12" s="8" t="s">
        <v>37</v>
      </c>
    </row>
    <row r="13" spans="1:43" x14ac:dyDescent="0.3">
      <c r="A13" s="198" t="s">
        <v>38</v>
      </c>
      <c r="B13" s="28">
        <v>3539.76</v>
      </c>
      <c r="C13" s="8" t="s">
        <v>39</v>
      </c>
      <c r="D13" s="28">
        <v>3539.76</v>
      </c>
      <c r="E13" s="8" t="s">
        <v>39</v>
      </c>
      <c r="F13" s="28">
        <v>3480.59</v>
      </c>
      <c r="G13" s="8" t="s">
        <v>39</v>
      </c>
      <c r="H13" s="28">
        <v>3422.41</v>
      </c>
      <c r="I13" s="8" t="s">
        <v>39</v>
      </c>
      <c r="J13" s="28">
        <f t="shared" si="0"/>
        <v>3365.2</v>
      </c>
      <c r="K13" s="8" t="s">
        <v>39</v>
      </c>
      <c r="L13" s="28">
        <v>3308.95</v>
      </c>
      <c r="M13" s="8" t="s">
        <v>39</v>
      </c>
      <c r="N13" s="28">
        <v>3253.64</v>
      </c>
      <c r="O13" s="8" t="s">
        <v>39</v>
      </c>
      <c r="P13" s="28">
        <v>3199.25</v>
      </c>
      <c r="Q13" s="8" t="s">
        <v>39</v>
      </c>
      <c r="R13" s="28">
        <v>3145.77</v>
      </c>
      <c r="S13" s="8" t="s">
        <v>39</v>
      </c>
      <c r="T13" s="244">
        <v>3093.19</v>
      </c>
      <c r="U13" s="8" t="s">
        <v>39</v>
      </c>
      <c r="V13" s="244">
        <v>3093.19</v>
      </c>
      <c r="W13" s="8" t="s">
        <v>39</v>
      </c>
      <c r="X13" s="244">
        <v>3093.19</v>
      </c>
      <c r="Y13" s="8" t="s">
        <v>39</v>
      </c>
      <c r="Z13" s="28">
        <v>3041.48</v>
      </c>
      <c r="AA13" s="8" t="s">
        <v>39</v>
      </c>
      <c r="AB13" s="28">
        <v>3041.48</v>
      </c>
      <c r="AC13" s="8" t="s">
        <v>39</v>
      </c>
      <c r="AD13" s="28">
        <v>3041.48</v>
      </c>
      <c r="AE13" s="8" t="s">
        <v>39</v>
      </c>
      <c r="AF13" s="28">
        <v>3041.48</v>
      </c>
      <c r="AG13" s="8" t="s">
        <v>39</v>
      </c>
      <c r="AH13" s="28">
        <v>2990.64</v>
      </c>
      <c r="AI13" s="8" t="s">
        <v>39</v>
      </c>
      <c r="AJ13" s="28">
        <v>2940.65</v>
      </c>
      <c r="AK13" s="8" t="s">
        <v>39</v>
      </c>
      <c r="AL13" s="12">
        <v>2891.49</v>
      </c>
      <c r="AM13" s="8" t="s">
        <v>39</v>
      </c>
      <c r="AN13" s="25">
        <v>2891.49</v>
      </c>
      <c r="AO13" s="8" t="s">
        <v>39</v>
      </c>
      <c r="AP13" s="25">
        <v>2891.49</v>
      </c>
      <c r="AQ13" s="8" t="s">
        <v>39</v>
      </c>
    </row>
    <row r="14" spans="1:43" x14ac:dyDescent="0.3">
      <c r="A14" s="198" t="s">
        <v>40</v>
      </c>
      <c r="B14" s="28">
        <v>1745.72</v>
      </c>
      <c r="C14" s="8" t="s">
        <v>41</v>
      </c>
      <c r="D14" s="28">
        <v>1745.72</v>
      </c>
      <c r="E14" s="8" t="s">
        <v>41</v>
      </c>
      <c r="F14" s="28">
        <v>1716.54</v>
      </c>
      <c r="G14" s="8" t="s">
        <v>41</v>
      </c>
      <c r="H14" s="28">
        <v>1687.85</v>
      </c>
      <c r="I14" s="8" t="s">
        <v>41</v>
      </c>
      <c r="J14" s="28">
        <f t="shared" si="0"/>
        <v>1659.64</v>
      </c>
      <c r="K14" s="8" t="s">
        <v>41</v>
      </c>
      <c r="L14" s="28">
        <v>1631.9</v>
      </c>
      <c r="M14" s="8" t="s">
        <v>41</v>
      </c>
      <c r="N14" s="28">
        <v>1604.62</v>
      </c>
      <c r="O14" s="8" t="s">
        <v>41</v>
      </c>
      <c r="P14" s="28">
        <v>1577.8</v>
      </c>
      <c r="Q14" s="8" t="s">
        <v>41</v>
      </c>
      <c r="R14" s="28">
        <v>1551.43</v>
      </c>
      <c r="S14" s="8" t="s">
        <v>41</v>
      </c>
      <c r="T14" s="244">
        <v>1525.5</v>
      </c>
      <c r="U14" s="8" t="s">
        <v>41</v>
      </c>
      <c r="V14" s="244">
        <v>1525.5</v>
      </c>
      <c r="W14" s="8" t="s">
        <v>41</v>
      </c>
      <c r="X14" s="244">
        <v>1525.5</v>
      </c>
      <c r="Y14" s="8" t="s">
        <v>41</v>
      </c>
      <c r="Z14" s="28">
        <v>1500</v>
      </c>
      <c r="AA14" s="8" t="s">
        <v>41</v>
      </c>
      <c r="AB14" s="28">
        <v>1500</v>
      </c>
      <c r="AC14" s="8" t="s">
        <v>41</v>
      </c>
      <c r="AD14" s="28"/>
      <c r="AE14" s="8"/>
      <c r="AF14" s="28"/>
      <c r="AG14" s="8"/>
      <c r="AH14" s="7"/>
      <c r="AI14" s="8"/>
      <c r="AJ14" s="7"/>
      <c r="AK14" s="8"/>
      <c r="AL14" s="25"/>
      <c r="AM14" s="8"/>
      <c r="AN14" s="25"/>
      <c r="AO14" s="8"/>
      <c r="AP14" s="25"/>
      <c r="AQ14" s="8"/>
    </row>
    <row r="15" spans="1:43" x14ac:dyDescent="0.3">
      <c r="A15" s="198" t="s">
        <v>42</v>
      </c>
      <c r="B15" s="28">
        <v>1745.72</v>
      </c>
      <c r="C15" s="8" t="s">
        <v>43</v>
      </c>
      <c r="D15" s="28">
        <v>1745.72</v>
      </c>
      <c r="E15" s="8" t="s">
        <v>43</v>
      </c>
      <c r="F15" s="28">
        <v>1716.54</v>
      </c>
      <c r="G15" s="8" t="s">
        <v>43</v>
      </c>
      <c r="H15" s="28">
        <v>1687.85</v>
      </c>
      <c r="I15" s="8" t="s">
        <v>43</v>
      </c>
      <c r="J15" s="28">
        <f t="shared" si="0"/>
        <v>1659.64</v>
      </c>
      <c r="K15" s="8" t="s">
        <v>43</v>
      </c>
      <c r="L15" s="28">
        <v>1631.9</v>
      </c>
      <c r="M15" s="8" t="s">
        <v>43</v>
      </c>
      <c r="N15" s="28">
        <v>1604.62</v>
      </c>
      <c r="O15" s="8" t="s">
        <v>43</v>
      </c>
      <c r="P15" s="28">
        <v>1577.8</v>
      </c>
      <c r="Q15" s="8" t="s">
        <v>43</v>
      </c>
      <c r="R15" s="28">
        <v>1551.43</v>
      </c>
      <c r="S15" s="8" t="s">
        <v>43</v>
      </c>
      <c r="T15" s="244">
        <v>1525.5</v>
      </c>
      <c r="U15" s="8" t="s">
        <v>43</v>
      </c>
      <c r="V15" s="244">
        <v>1525.5</v>
      </c>
      <c r="W15" s="8" t="s">
        <v>43</v>
      </c>
      <c r="X15" s="244">
        <v>1525.5</v>
      </c>
      <c r="Y15" s="8" t="s">
        <v>43</v>
      </c>
      <c r="Z15" s="28">
        <v>1500</v>
      </c>
      <c r="AA15" s="8" t="s">
        <v>43</v>
      </c>
      <c r="AB15" s="28">
        <v>1500</v>
      </c>
      <c r="AC15" s="8" t="s">
        <v>43</v>
      </c>
      <c r="AD15" s="28"/>
      <c r="AE15" s="8"/>
      <c r="AF15" s="28"/>
      <c r="AG15" s="8"/>
      <c r="AH15" s="7"/>
      <c r="AI15" s="8"/>
      <c r="AJ15" s="7"/>
      <c r="AK15" s="8"/>
      <c r="AL15" s="25"/>
      <c r="AM15" s="8"/>
      <c r="AN15" s="25"/>
      <c r="AO15" s="8"/>
      <c r="AP15" s="25"/>
      <c r="AQ15" s="8"/>
    </row>
    <row r="16" spans="1:43" x14ac:dyDescent="0.3">
      <c r="A16" s="198" t="s">
        <v>44</v>
      </c>
      <c r="B16" s="28">
        <v>145.47999999999999</v>
      </c>
      <c r="C16" s="8" t="s">
        <v>45</v>
      </c>
      <c r="D16" s="28">
        <v>145.47999999999999</v>
      </c>
      <c r="E16" s="8" t="s">
        <v>45</v>
      </c>
      <c r="F16" s="7">
        <v>143.05000000000001</v>
      </c>
      <c r="G16" s="8" t="s">
        <v>45</v>
      </c>
      <c r="H16" s="7">
        <v>140.66</v>
      </c>
      <c r="I16" s="8" t="s">
        <v>45</v>
      </c>
      <c r="J16" s="28">
        <f t="shared" si="0"/>
        <v>138.31</v>
      </c>
      <c r="K16" s="8" t="s">
        <v>45</v>
      </c>
      <c r="L16" s="28">
        <v>136</v>
      </c>
      <c r="M16" s="8" t="s">
        <v>45</v>
      </c>
      <c r="N16" s="28">
        <v>133.72999999999999</v>
      </c>
      <c r="O16" s="8" t="s">
        <v>45</v>
      </c>
      <c r="P16" s="28">
        <v>131.49</v>
      </c>
      <c r="Q16" s="8" t="s">
        <v>45</v>
      </c>
      <c r="R16" s="28">
        <v>129.29</v>
      </c>
      <c r="S16" s="8" t="s">
        <v>45</v>
      </c>
      <c r="T16" s="244">
        <v>127.13</v>
      </c>
      <c r="U16" s="8" t="s">
        <v>45</v>
      </c>
      <c r="V16" s="244">
        <v>127.13</v>
      </c>
      <c r="W16" s="8" t="s">
        <v>45</v>
      </c>
      <c r="X16" s="244">
        <v>127.13</v>
      </c>
      <c r="Y16" s="8" t="s">
        <v>45</v>
      </c>
      <c r="Z16" s="7">
        <v>125</v>
      </c>
      <c r="AA16" s="8" t="s">
        <v>45</v>
      </c>
      <c r="AB16" s="7">
        <v>125</v>
      </c>
      <c r="AC16" s="8" t="s">
        <v>45</v>
      </c>
      <c r="AD16" s="28"/>
      <c r="AE16" s="8"/>
      <c r="AF16" s="28"/>
      <c r="AG16" s="8"/>
      <c r="AH16" s="7"/>
      <c r="AI16" s="8"/>
      <c r="AJ16" s="7"/>
      <c r="AK16" s="8"/>
      <c r="AL16" s="25"/>
      <c r="AM16" s="8"/>
      <c r="AN16" s="25"/>
      <c r="AO16" s="8"/>
      <c r="AP16" s="25"/>
      <c r="AQ16" s="8"/>
    </row>
    <row r="17" spans="1:43" x14ac:dyDescent="0.3">
      <c r="A17" s="198" t="s">
        <v>46</v>
      </c>
      <c r="B17" s="439" t="s">
        <v>29</v>
      </c>
      <c r="C17" s="440"/>
      <c r="D17" s="439" t="s">
        <v>29</v>
      </c>
      <c r="E17" s="440"/>
      <c r="F17" s="439" t="s">
        <v>29</v>
      </c>
      <c r="G17" s="440"/>
      <c r="H17" s="439" t="s">
        <v>29</v>
      </c>
      <c r="I17" s="440"/>
      <c r="J17" s="439" t="s">
        <v>29</v>
      </c>
      <c r="K17" s="440"/>
      <c r="L17" s="439" t="s">
        <v>29</v>
      </c>
      <c r="M17" s="440"/>
      <c r="N17" s="439" t="s">
        <v>29</v>
      </c>
      <c r="O17" s="440"/>
      <c r="P17" s="439" t="s">
        <v>29</v>
      </c>
      <c r="Q17" s="440"/>
      <c r="R17" s="439" t="s">
        <v>29</v>
      </c>
      <c r="S17" s="440"/>
      <c r="T17" s="439" t="s">
        <v>29</v>
      </c>
      <c r="U17" s="440"/>
      <c r="V17" s="439" t="s">
        <v>29</v>
      </c>
      <c r="W17" s="440"/>
      <c r="X17" s="439" t="s">
        <v>29</v>
      </c>
      <c r="Y17" s="440"/>
      <c r="Z17" s="439" t="s">
        <v>29</v>
      </c>
      <c r="AA17" s="440"/>
      <c r="AB17" s="439" t="s">
        <v>29</v>
      </c>
      <c r="AC17" s="440"/>
      <c r="AD17" s="28">
        <v>119.53</v>
      </c>
      <c r="AE17" s="8" t="s">
        <v>47</v>
      </c>
      <c r="AF17" s="28">
        <v>119.53</v>
      </c>
      <c r="AG17" s="8" t="s">
        <v>47</v>
      </c>
      <c r="AH17" s="28">
        <v>117.53</v>
      </c>
      <c r="AI17" s="8" t="s">
        <v>47</v>
      </c>
      <c r="AJ17" s="28">
        <v>115.57</v>
      </c>
      <c r="AK17" s="8" t="s">
        <v>47</v>
      </c>
      <c r="AL17" s="25">
        <v>113.64</v>
      </c>
      <c r="AM17" s="8" t="s">
        <v>47</v>
      </c>
      <c r="AN17" s="25">
        <v>113.64</v>
      </c>
      <c r="AO17" s="8" t="s">
        <v>47</v>
      </c>
      <c r="AP17" s="25">
        <v>113.64</v>
      </c>
      <c r="AQ17" s="8" t="s">
        <v>47</v>
      </c>
    </row>
    <row r="18" spans="1:43" x14ac:dyDescent="0.3">
      <c r="A18" s="199" t="s">
        <v>48</v>
      </c>
      <c r="B18" s="441" t="s">
        <v>29</v>
      </c>
      <c r="C18" s="442"/>
      <c r="D18" s="441" t="s">
        <v>29</v>
      </c>
      <c r="E18" s="442"/>
      <c r="F18" s="441" t="s">
        <v>29</v>
      </c>
      <c r="G18" s="442"/>
      <c r="H18" s="441" t="s">
        <v>29</v>
      </c>
      <c r="I18" s="442"/>
      <c r="J18" s="441" t="s">
        <v>29</v>
      </c>
      <c r="K18" s="442"/>
      <c r="L18" s="441" t="s">
        <v>29</v>
      </c>
      <c r="M18" s="442"/>
      <c r="N18" s="441" t="s">
        <v>29</v>
      </c>
      <c r="O18" s="442"/>
      <c r="P18" s="441" t="s">
        <v>29</v>
      </c>
      <c r="Q18" s="442"/>
      <c r="R18" s="441" t="s">
        <v>29</v>
      </c>
      <c r="S18" s="442"/>
      <c r="T18" s="441" t="s">
        <v>29</v>
      </c>
      <c r="U18" s="442"/>
      <c r="V18" s="441" t="s">
        <v>29</v>
      </c>
      <c r="W18" s="442"/>
      <c r="X18" s="441" t="s">
        <v>29</v>
      </c>
      <c r="Y18" s="442"/>
      <c r="Z18" s="441" t="s">
        <v>29</v>
      </c>
      <c r="AA18" s="442"/>
      <c r="AB18" s="441" t="s">
        <v>29</v>
      </c>
      <c r="AC18" s="442"/>
      <c r="AD18" s="29">
        <v>2798.42</v>
      </c>
      <c r="AE18" s="10" t="s">
        <v>49</v>
      </c>
      <c r="AF18" s="29">
        <v>2798.42</v>
      </c>
      <c r="AG18" s="10" t="s">
        <v>49</v>
      </c>
      <c r="AH18" s="29">
        <v>2751.64</v>
      </c>
      <c r="AI18" s="10" t="s">
        <v>49</v>
      </c>
      <c r="AJ18" s="29">
        <v>2705.64</v>
      </c>
      <c r="AK18" s="10" t="s">
        <v>49</v>
      </c>
      <c r="AL18" s="26">
        <v>2660.41</v>
      </c>
      <c r="AM18" s="10" t="s">
        <v>49</v>
      </c>
      <c r="AN18" s="26">
        <v>2660.41</v>
      </c>
      <c r="AO18" s="10" t="s">
        <v>49</v>
      </c>
      <c r="AP18" s="26">
        <v>2660.41</v>
      </c>
      <c r="AQ18" s="10" t="s">
        <v>49</v>
      </c>
    </row>
    <row r="21" spans="1:43" x14ac:dyDescent="0.3">
      <c r="L21" s="3"/>
      <c r="M21" s="23"/>
    </row>
    <row r="22" spans="1:43" x14ac:dyDescent="0.3">
      <c r="L22" s="3"/>
      <c r="M22" s="23"/>
      <c r="AH22" s="196"/>
    </row>
    <row r="23" spans="1:43" x14ac:dyDescent="0.3">
      <c r="L23" s="3"/>
      <c r="M23" s="23"/>
    </row>
    <row r="24" spans="1:43" x14ac:dyDescent="0.3">
      <c r="L24" s="3"/>
      <c r="M24" s="23"/>
    </row>
    <row r="25" spans="1:43" x14ac:dyDescent="0.3">
      <c r="L25" s="3"/>
      <c r="M25" s="23"/>
      <c r="U25" s="23"/>
      <c r="W25" s="23"/>
    </row>
    <row r="26" spans="1:43" x14ac:dyDescent="0.3">
      <c r="L26" s="3"/>
      <c r="M26" s="23"/>
      <c r="U26" s="23"/>
      <c r="W26" s="23"/>
    </row>
    <row r="27" spans="1:43" x14ac:dyDescent="0.3">
      <c r="L27" s="3"/>
      <c r="M27" s="23"/>
      <c r="U27" s="23"/>
      <c r="W27" s="23"/>
    </row>
    <row r="28" spans="1:43" x14ac:dyDescent="0.3">
      <c r="L28" s="3"/>
      <c r="M28" s="23"/>
    </row>
    <row r="29" spans="1:43" x14ac:dyDescent="0.3">
      <c r="L29" s="3"/>
      <c r="M29" s="23"/>
    </row>
    <row r="30" spans="1:43" x14ac:dyDescent="0.3">
      <c r="L30" s="3"/>
      <c r="M30" s="23"/>
      <c r="U30" s="23"/>
      <c r="W30" s="23"/>
    </row>
    <row r="31" spans="1:43" x14ac:dyDescent="0.3">
      <c r="L31" s="3"/>
      <c r="M31" s="23"/>
    </row>
    <row r="32" spans="1:43" x14ac:dyDescent="0.3">
      <c r="L32" s="3"/>
      <c r="M32" s="23"/>
    </row>
  </sheetData>
  <mergeCells count="35">
    <mergeCell ref="AB4:AC4"/>
    <mergeCell ref="AB17:AC17"/>
    <mergeCell ref="AB18:AC18"/>
    <mergeCell ref="V17:W17"/>
    <mergeCell ref="V18:W18"/>
    <mergeCell ref="X17:Y17"/>
    <mergeCell ref="X18:Y18"/>
    <mergeCell ref="Z17:AA17"/>
    <mergeCell ref="Z18:AA18"/>
    <mergeCell ref="T18:U18"/>
    <mergeCell ref="R17:S17"/>
    <mergeCell ref="B8:C8"/>
    <mergeCell ref="B9:C9"/>
    <mergeCell ref="B17:C17"/>
    <mergeCell ref="B18:C18"/>
    <mergeCell ref="T17:U17"/>
    <mergeCell ref="H17:I17"/>
    <mergeCell ref="H18:I18"/>
    <mergeCell ref="J17:K17"/>
    <mergeCell ref="J18:K18"/>
    <mergeCell ref="L17:M17"/>
    <mergeCell ref="L18:M18"/>
    <mergeCell ref="R18:S18"/>
    <mergeCell ref="N17:O17"/>
    <mergeCell ref="N18:O18"/>
    <mergeCell ref="P17:Q17"/>
    <mergeCell ref="P18:Q18"/>
    <mergeCell ref="D8:E8"/>
    <mergeCell ref="D9:E9"/>
    <mergeCell ref="D17:E17"/>
    <mergeCell ref="D18:E18"/>
    <mergeCell ref="F17:G17"/>
    <mergeCell ref="F18:G18"/>
    <mergeCell ref="F8:G8"/>
    <mergeCell ref="F9:G9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558146-9651-43EB-BA4E-0085A14F93F3}">
  <dimension ref="A1:L12"/>
  <sheetViews>
    <sheetView zoomScale="120" zoomScaleNormal="12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A14" sqref="A14"/>
    </sheetView>
  </sheetViews>
  <sheetFormatPr defaultRowHeight="14.4" x14ac:dyDescent="0.3"/>
  <cols>
    <col min="1" max="1" width="33.109375" customWidth="1"/>
    <col min="2" max="2" width="10.33203125" bestFit="1" customWidth="1"/>
    <col min="3" max="3" width="22.33203125" bestFit="1" customWidth="1"/>
    <col min="4" max="4" width="20.88671875" bestFit="1" customWidth="1"/>
    <col min="5" max="5" width="19.88671875" customWidth="1"/>
    <col min="6" max="6" width="18.88671875" bestFit="1" customWidth="1"/>
    <col min="7" max="7" width="19.88671875" bestFit="1" customWidth="1"/>
    <col min="8" max="10" width="19.33203125" bestFit="1" customWidth="1"/>
  </cols>
  <sheetData>
    <row r="1" spans="1:12" ht="23.4" x14ac:dyDescent="0.45">
      <c r="A1" s="34" t="s">
        <v>598</v>
      </c>
      <c r="B1" s="34"/>
      <c r="C1" s="34"/>
      <c r="D1" s="34"/>
      <c r="E1" s="34"/>
      <c r="F1" s="34"/>
      <c r="G1" s="34"/>
      <c r="H1" s="34"/>
      <c r="I1" s="40"/>
    </row>
    <row r="3" spans="1:12" ht="15.6" x14ac:dyDescent="0.3">
      <c r="A3" s="204"/>
      <c r="B3" s="204"/>
      <c r="C3" s="204"/>
      <c r="D3" s="204"/>
      <c r="E3" s="204"/>
      <c r="F3" s="204"/>
      <c r="G3" s="204"/>
      <c r="H3" s="204"/>
      <c r="I3" s="204"/>
    </row>
    <row r="4" spans="1:12" x14ac:dyDescent="0.3">
      <c r="A4" s="82"/>
      <c r="B4" s="412">
        <v>45261</v>
      </c>
      <c r="C4" s="412" t="s">
        <v>599</v>
      </c>
      <c r="D4" s="379" t="s">
        <v>173</v>
      </c>
      <c r="E4" s="82" t="s">
        <v>174</v>
      </c>
      <c r="F4" s="82" t="s">
        <v>175</v>
      </c>
      <c r="G4" s="82" t="s">
        <v>176</v>
      </c>
      <c r="H4" s="82" t="s">
        <v>282</v>
      </c>
      <c r="I4" s="82" t="s">
        <v>600</v>
      </c>
      <c r="J4" s="82" t="s">
        <v>283</v>
      </c>
      <c r="K4" s="379" t="s">
        <v>57</v>
      </c>
      <c r="L4" s="407"/>
    </row>
    <row r="5" spans="1:12" x14ac:dyDescent="0.3">
      <c r="A5" s="291" t="s">
        <v>598</v>
      </c>
      <c r="B5" s="199">
        <v>83.47</v>
      </c>
      <c r="C5" s="199">
        <v>82.07</v>
      </c>
      <c r="D5" s="353">
        <v>80.7</v>
      </c>
      <c r="E5" s="199">
        <f>ROUND(((F5*1.02*0.85)+(F5*0.15)),2)</f>
        <v>79.349999999999994</v>
      </c>
      <c r="F5" s="199">
        <v>78.02</v>
      </c>
      <c r="G5" s="353">
        <v>76.72</v>
      </c>
      <c r="H5" s="328">
        <v>75.44</v>
      </c>
      <c r="I5" s="291">
        <v>74.180000000000007</v>
      </c>
      <c r="J5" s="247">
        <v>72.94</v>
      </c>
      <c r="K5" s="291">
        <v>71.72</v>
      </c>
      <c r="L5" s="291" t="s">
        <v>601</v>
      </c>
    </row>
    <row r="7" spans="1:12" x14ac:dyDescent="0.3">
      <c r="B7" s="7"/>
    </row>
    <row r="9" spans="1:12" x14ac:dyDescent="0.3">
      <c r="A9" s="436" t="s">
        <v>602</v>
      </c>
      <c r="B9" s="435">
        <v>45261</v>
      </c>
      <c r="C9" s="435" t="s">
        <v>599</v>
      </c>
      <c r="D9" s="139" t="s">
        <v>603</v>
      </c>
      <c r="E9" s="139" t="s">
        <v>174</v>
      </c>
      <c r="F9" s="139" t="s">
        <v>175</v>
      </c>
      <c r="G9" s="139" t="s">
        <v>176</v>
      </c>
      <c r="H9" s="139" t="s">
        <v>282</v>
      </c>
      <c r="I9" s="354" t="s">
        <v>604</v>
      </c>
    </row>
    <row r="10" spans="1:12" x14ac:dyDescent="0.3">
      <c r="A10" s="31" t="s">
        <v>605</v>
      </c>
      <c r="B10" s="11">
        <v>74.38</v>
      </c>
      <c r="C10" s="22">
        <v>72.92</v>
      </c>
      <c r="D10" s="22">
        <v>71.489999999999995</v>
      </c>
      <c r="E10" s="22">
        <v>70.09</v>
      </c>
      <c r="F10" s="22">
        <v>68.72</v>
      </c>
      <c r="G10" s="22">
        <v>67.37</v>
      </c>
      <c r="H10" s="22">
        <v>66.05</v>
      </c>
      <c r="I10" s="31">
        <v>64.75</v>
      </c>
    </row>
    <row r="12" spans="1:12" x14ac:dyDescent="0.3">
      <c r="B12" s="7"/>
    </row>
  </sheetData>
  <phoneticPr fontId="17" type="noConversion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25"/>
  <sheetViews>
    <sheetView zoomScale="120" zoomScaleNormal="120" workbookViewId="0">
      <selection activeCell="H14" sqref="H14"/>
    </sheetView>
  </sheetViews>
  <sheetFormatPr defaultRowHeight="14.4" x14ac:dyDescent="0.3"/>
  <cols>
    <col min="1" max="1" width="66.33203125" customWidth="1"/>
    <col min="2" max="2" width="9" bestFit="1" customWidth="1"/>
    <col min="3" max="3" width="20" bestFit="1" customWidth="1"/>
    <col min="4" max="4" width="11.6640625" customWidth="1"/>
    <col min="5" max="5" width="20" bestFit="1" customWidth="1"/>
    <col min="6" max="6" width="10.44140625" customWidth="1"/>
    <col min="7" max="7" width="20" bestFit="1" customWidth="1"/>
    <col min="8" max="8" width="9.5546875" customWidth="1"/>
    <col min="9" max="9" width="20" bestFit="1" customWidth="1"/>
    <col min="10" max="10" width="9.44140625" customWidth="1"/>
    <col min="11" max="11" width="20" bestFit="1" customWidth="1"/>
    <col min="12" max="12" width="9.6640625" style="12" customWidth="1"/>
    <col min="13" max="13" width="20" bestFit="1" customWidth="1"/>
    <col min="14" max="14" width="9.88671875" customWidth="1"/>
    <col min="15" max="15" width="20" bestFit="1" customWidth="1"/>
  </cols>
  <sheetData>
    <row r="1" spans="1:15" s="1" customFormat="1" ht="25.95" customHeight="1" x14ac:dyDescent="0.45">
      <c r="A1" s="4" t="s">
        <v>606</v>
      </c>
      <c r="B1" s="4"/>
      <c r="C1" s="4"/>
      <c r="D1" s="4"/>
      <c r="E1" s="4"/>
      <c r="F1" s="4"/>
      <c r="G1" s="4"/>
      <c r="H1" s="4"/>
      <c r="I1" s="4"/>
      <c r="J1" s="4"/>
      <c r="K1" s="4"/>
      <c r="L1" s="14"/>
    </row>
    <row r="2" spans="1:15" ht="19.2" customHeight="1" x14ac:dyDescent="0.45">
      <c r="A2" s="17"/>
      <c r="B2" s="17"/>
      <c r="C2" s="17"/>
      <c r="D2" s="17"/>
      <c r="E2" s="17"/>
      <c r="F2" s="17"/>
      <c r="G2" s="17"/>
      <c r="H2" s="17"/>
      <c r="I2" s="17"/>
      <c r="J2" s="13"/>
      <c r="L2" s="18"/>
    </row>
    <row r="3" spans="1:15" x14ac:dyDescent="0.3">
      <c r="A3" s="13" t="s">
        <v>607</v>
      </c>
      <c r="B3" s="13"/>
      <c r="C3" s="13"/>
      <c r="D3" s="13"/>
      <c r="E3" s="13"/>
      <c r="F3" s="13"/>
      <c r="G3" s="13"/>
      <c r="H3" s="13"/>
      <c r="I3" s="13"/>
      <c r="J3" s="13"/>
    </row>
    <row r="4" spans="1:15" s="129" customFormat="1" ht="13.2" customHeight="1" x14ac:dyDescent="0.3">
      <c r="A4" s="139"/>
      <c r="B4" s="139"/>
      <c r="C4" s="128"/>
      <c r="D4" s="139" t="s">
        <v>608</v>
      </c>
      <c r="E4" s="128"/>
      <c r="F4" s="125" t="s">
        <v>609</v>
      </c>
      <c r="G4" s="138"/>
      <c r="H4" s="125" t="s">
        <v>17</v>
      </c>
      <c r="I4" s="138"/>
      <c r="J4" s="125" t="s">
        <v>18</v>
      </c>
      <c r="K4" s="138"/>
      <c r="L4" s="144" t="s">
        <v>59</v>
      </c>
      <c r="M4" s="128"/>
      <c r="N4" s="144" t="s">
        <v>610</v>
      </c>
      <c r="O4" s="128"/>
    </row>
    <row r="5" spans="1:15" ht="13.2" customHeight="1" x14ac:dyDescent="0.3">
      <c r="A5" s="7" t="s">
        <v>611</v>
      </c>
      <c r="B5" s="7"/>
      <c r="C5" s="6"/>
      <c r="D5" s="9" t="s">
        <v>612</v>
      </c>
      <c r="E5" s="113"/>
      <c r="F5" s="28">
        <v>12513.8</v>
      </c>
      <c r="G5" s="8" t="s">
        <v>613</v>
      </c>
      <c r="H5" s="28">
        <v>12268.43</v>
      </c>
      <c r="I5" s="8" t="s">
        <v>613</v>
      </c>
      <c r="J5" s="28">
        <v>12027.87</v>
      </c>
      <c r="K5" s="8" t="s">
        <v>613</v>
      </c>
      <c r="L5" s="25">
        <v>11792.03</v>
      </c>
      <c r="M5" s="8" t="s">
        <v>613</v>
      </c>
      <c r="N5" s="25">
        <v>11901.7</v>
      </c>
      <c r="O5" s="8" t="s">
        <v>613</v>
      </c>
    </row>
    <row r="6" spans="1:15" ht="13.2" customHeight="1" x14ac:dyDescent="0.3">
      <c r="A6" s="7" t="s">
        <v>614</v>
      </c>
      <c r="B6" s="7"/>
      <c r="C6" s="8"/>
      <c r="D6" s="9" t="s">
        <v>612</v>
      </c>
      <c r="E6" s="113"/>
      <c r="F6" s="28">
        <v>7036.43</v>
      </c>
      <c r="G6" s="8" t="s">
        <v>615</v>
      </c>
      <c r="H6" s="28">
        <v>6898.46</v>
      </c>
      <c r="I6" s="8" t="s">
        <v>615</v>
      </c>
      <c r="J6" s="28">
        <v>6763.2</v>
      </c>
      <c r="K6" s="8" t="s">
        <v>615</v>
      </c>
      <c r="L6" s="25">
        <v>6630.59</v>
      </c>
      <c r="M6" s="8" t="s">
        <v>615</v>
      </c>
      <c r="N6" s="25">
        <v>6692.25</v>
      </c>
      <c r="O6" s="8" t="s">
        <v>615</v>
      </c>
    </row>
    <row r="7" spans="1:15" ht="13.2" customHeight="1" x14ac:dyDescent="0.3">
      <c r="A7" s="7" t="s">
        <v>616</v>
      </c>
      <c r="B7" s="7"/>
      <c r="C7" s="8"/>
      <c r="D7" s="9" t="s">
        <v>612</v>
      </c>
      <c r="E7" s="113"/>
      <c r="F7" s="28">
        <v>1445.67</v>
      </c>
      <c r="G7" s="8" t="s">
        <v>615</v>
      </c>
      <c r="H7" s="28">
        <v>1445.67</v>
      </c>
      <c r="I7" s="8" t="s">
        <v>615</v>
      </c>
      <c r="J7" s="28">
        <v>1445.67</v>
      </c>
      <c r="K7" s="8" t="s">
        <v>615</v>
      </c>
      <c r="L7" s="25">
        <v>1445.67</v>
      </c>
      <c r="M7" s="8" t="s">
        <v>615</v>
      </c>
      <c r="N7" s="25">
        <v>1459.11</v>
      </c>
      <c r="O7" s="8" t="s">
        <v>615</v>
      </c>
    </row>
    <row r="8" spans="1:15" ht="13.2" customHeight="1" x14ac:dyDescent="0.3">
      <c r="A8" s="9" t="s">
        <v>617</v>
      </c>
      <c r="B8" s="9"/>
      <c r="C8" s="113"/>
      <c r="D8" s="9" t="s">
        <v>612</v>
      </c>
      <c r="E8" s="113"/>
      <c r="F8" s="29">
        <v>1249.1099999999999</v>
      </c>
      <c r="G8" s="10" t="s">
        <v>618</v>
      </c>
      <c r="H8" s="29">
        <v>1228.23</v>
      </c>
      <c r="I8" s="10" t="s">
        <v>618</v>
      </c>
      <c r="J8" s="29">
        <v>1207.7</v>
      </c>
      <c r="K8" s="10" t="s">
        <v>618</v>
      </c>
      <c r="L8" s="26">
        <v>1187.51</v>
      </c>
      <c r="M8" s="10" t="s">
        <v>618</v>
      </c>
      <c r="N8" s="26">
        <v>1198.55</v>
      </c>
      <c r="O8" s="10" t="s">
        <v>618</v>
      </c>
    </row>
    <row r="9" spans="1:15" ht="13.2" customHeight="1" x14ac:dyDescent="0.3">
      <c r="N9" s="12"/>
    </row>
    <row r="10" spans="1:15" ht="13.2" customHeight="1" x14ac:dyDescent="0.3">
      <c r="A10" s="13" t="s">
        <v>619</v>
      </c>
      <c r="B10" s="13"/>
      <c r="D10" s="13"/>
      <c r="F10" s="13"/>
      <c r="H10" s="13"/>
      <c r="J10" s="13"/>
      <c r="N10" s="12"/>
    </row>
    <row r="11" spans="1:15" s="129" customFormat="1" ht="13.2" customHeight="1" x14ac:dyDescent="0.3">
      <c r="A11" s="139"/>
      <c r="B11" s="139" t="s">
        <v>620</v>
      </c>
      <c r="C11" s="138"/>
      <c r="D11" s="139" t="s">
        <v>283</v>
      </c>
      <c r="E11" s="138"/>
      <c r="F11" s="125" t="s">
        <v>180</v>
      </c>
      <c r="G11" s="138"/>
      <c r="H11" s="125" t="s">
        <v>17</v>
      </c>
      <c r="I11" s="138"/>
      <c r="J11" s="125" t="s">
        <v>18</v>
      </c>
      <c r="K11" s="138"/>
      <c r="L11" s="144" t="s">
        <v>621</v>
      </c>
      <c r="M11" s="128"/>
      <c r="N11" s="144" t="s">
        <v>622</v>
      </c>
      <c r="O11" s="128"/>
    </row>
    <row r="12" spans="1:15" ht="13.2" customHeight="1" x14ac:dyDescent="0.3">
      <c r="A12" s="7" t="s">
        <v>611</v>
      </c>
      <c r="B12" s="9" t="s">
        <v>612</v>
      </c>
      <c r="C12" s="113"/>
      <c r="D12" s="9" t="s">
        <v>612</v>
      </c>
      <c r="E12" s="113"/>
      <c r="F12" s="28">
        <v>12513.8</v>
      </c>
      <c r="G12" s="6" t="s">
        <v>613</v>
      </c>
      <c r="H12" s="28">
        <v>12268.43</v>
      </c>
      <c r="I12" s="6" t="s">
        <v>613</v>
      </c>
      <c r="J12" s="114">
        <v>12027.87</v>
      </c>
      <c r="K12" s="6" t="s">
        <v>613</v>
      </c>
      <c r="L12" s="12">
        <v>11792.03</v>
      </c>
      <c r="M12" t="s">
        <v>613</v>
      </c>
      <c r="N12" s="115">
        <v>11901.7</v>
      </c>
      <c r="O12" s="6" t="s">
        <v>613</v>
      </c>
    </row>
    <row r="13" spans="1:15" ht="13.2" customHeight="1" x14ac:dyDescent="0.3">
      <c r="A13" s="7" t="s">
        <v>614</v>
      </c>
      <c r="B13" s="28">
        <f t="shared" ref="B13" si="0">ROUND((D13*1.02),2)</f>
        <v>7320.7</v>
      </c>
      <c r="C13" s="8" t="s">
        <v>615</v>
      </c>
      <c r="D13" s="244">
        <v>7177.16</v>
      </c>
      <c r="E13" s="8" t="s">
        <v>615</v>
      </c>
      <c r="F13" s="28">
        <v>7036.43</v>
      </c>
      <c r="G13" s="8" t="s">
        <v>615</v>
      </c>
      <c r="H13" s="28">
        <v>6898.46</v>
      </c>
      <c r="I13" s="8" t="s">
        <v>615</v>
      </c>
      <c r="J13" s="28">
        <v>6763.2</v>
      </c>
      <c r="K13" s="8" t="s">
        <v>615</v>
      </c>
      <c r="L13" s="12">
        <v>6630.59</v>
      </c>
      <c r="M13" t="s">
        <v>615</v>
      </c>
      <c r="N13" s="25">
        <v>6692.25</v>
      </c>
      <c r="O13" s="8" t="s">
        <v>615</v>
      </c>
    </row>
    <row r="14" spans="1:15" ht="13.2" customHeight="1" x14ac:dyDescent="0.3">
      <c r="A14" s="7" t="s">
        <v>616</v>
      </c>
      <c r="B14" s="28">
        <v>1445.67</v>
      </c>
      <c r="C14" s="8" t="s">
        <v>615</v>
      </c>
      <c r="D14" s="244">
        <v>1445.67</v>
      </c>
      <c r="E14" s="8" t="s">
        <v>615</v>
      </c>
      <c r="F14" s="28">
        <v>1445.67</v>
      </c>
      <c r="G14" s="8" t="s">
        <v>615</v>
      </c>
      <c r="H14" s="28">
        <v>1445.67</v>
      </c>
      <c r="I14" s="8" t="s">
        <v>615</v>
      </c>
      <c r="J14" s="28">
        <v>1445.67</v>
      </c>
      <c r="K14" s="8" t="s">
        <v>615</v>
      </c>
      <c r="L14" s="12">
        <v>1445.67</v>
      </c>
      <c r="M14" t="s">
        <v>615</v>
      </c>
      <c r="N14" s="25">
        <v>1459.11</v>
      </c>
      <c r="O14" s="8" t="s">
        <v>615</v>
      </c>
    </row>
    <row r="15" spans="1:15" ht="13.2" customHeight="1" x14ac:dyDescent="0.3">
      <c r="A15" s="9" t="s">
        <v>617</v>
      </c>
      <c r="B15" s="29">
        <f>ROUND(((D15*0.85*1.02)+(D15*0.15)),2)</f>
        <v>1291.94</v>
      </c>
      <c r="C15" s="10" t="s">
        <v>618</v>
      </c>
      <c r="D15" s="246">
        <v>1270.3399999999999</v>
      </c>
      <c r="E15" s="10" t="s">
        <v>618</v>
      </c>
      <c r="F15" s="29">
        <v>1249.1099999999999</v>
      </c>
      <c r="G15" s="10" t="s">
        <v>618</v>
      </c>
      <c r="H15" s="29">
        <v>1228.23</v>
      </c>
      <c r="I15" s="10" t="s">
        <v>618</v>
      </c>
      <c r="J15" s="29">
        <v>1207.7</v>
      </c>
      <c r="K15" s="10" t="s">
        <v>618</v>
      </c>
      <c r="L15" s="19">
        <v>1187.51</v>
      </c>
      <c r="M15" s="113" t="s">
        <v>618</v>
      </c>
      <c r="N15" s="26">
        <v>1198.55</v>
      </c>
      <c r="O15" s="10" t="s">
        <v>618</v>
      </c>
    </row>
    <row r="16" spans="1:15" ht="13.2" customHeight="1" x14ac:dyDescent="0.3">
      <c r="N16" s="12"/>
    </row>
    <row r="17" spans="1:15" ht="13.2" customHeight="1" x14ac:dyDescent="0.3">
      <c r="A17" s="13" t="s">
        <v>623</v>
      </c>
      <c r="B17" s="13"/>
      <c r="C17" s="13"/>
      <c r="D17" s="13"/>
      <c r="E17" s="13"/>
      <c r="F17" s="13"/>
      <c r="H17" s="13"/>
      <c r="J17" s="13"/>
      <c r="N17" s="12"/>
    </row>
    <row r="18" spans="1:15" s="129" customFormat="1" ht="13.2" customHeight="1" x14ac:dyDescent="0.3">
      <c r="A18" s="139"/>
      <c r="B18" s="82"/>
      <c r="C18" s="126"/>
      <c r="D18" s="82" t="s">
        <v>608</v>
      </c>
      <c r="E18" s="126"/>
      <c r="F18" s="125" t="s">
        <v>609</v>
      </c>
      <c r="G18" s="138"/>
      <c r="H18" s="125" t="s">
        <v>17</v>
      </c>
      <c r="I18" s="138"/>
      <c r="J18" s="125" t="s">
        <v>18</v>
      </c>
      <c r="K18" s="138"/>
      <c r="L18" s="144" t="s">
        <v>624</v>
      </c>
      <c r="M18" s="145"/>
      <c r="N18" s="144" t="s">
        <v>625</v>
      </c>
      <c r="O18" s="145"/>
    </row>
    <row r="19" spans="1:15" ht="13.2" customHeight="1" x14ac:dyDescent="0.3">
      <c r="A19" s="11" t="s">
        <v>611</v>
      </c>
      <c r="B19" s="9"/>
      <c r="C19" s="113"/>
      <c r="D19" s="9" t="s">
        <v>612</v>
      </c>
      <c r="E19" s="113"/>
      <c r="F19" s="29">
        <v>12513.8</v>
      </c>
      <c r="G19" s="31" t="s">
        <v>613</v>
      </c>
      <c r="H19" s="120">
        <v>12268.43</v>
      </c>
      <c r="I19" s="31" t="s">
        <v>613</v>
      </c>
      <c r="J19" s="120">
        <v>12027.87</v>
      </c>
      <c r="K19" s="31" t="s">
        <v>613</v>
      </c>
      <c r="L19" s="20">
        <v>11792.03</v>
      </c>
      <c r="M19" s="31" t="s">
        <v>613</v>
      </c>
      <c r="N19" s="20">
        <v>11901.7</v>
      </c>
      <c r="O19" s="31" t="s">
        <v>613</v>
      </c>
    </row>
    <row r="20" spans="1:15" ht="13.2" customHeight="1" x14ac:dyDescent="0.3"/>
    <row r="24" spans="1:15" x14ac:dyDescent="0.3">
      <c r="F24" s="23"/>
      <c r="H24" s="23"/>
    </row>
    <row r="25" spans="1:15" x14ac:dyDescent="0.3">
      <c r="F25" s="23"/>
      <c r="H25" s="23"/>
      <c r="J25" s="196"/>
    </row>
  </sheetData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36"/>
  <sheetViews>
    <sheetView workbookViewId="0">
      <selection activeCell="C29" sqref="C29"/>
    </sheetView>
  </sheetViews>
  <sheetFormatPr defaultRowHeight="14.4" x14ac:dyDescent="0.3"/>
  <cols>
    <col min="1" max="1" width="43.6640625" customWidth="1"/>
    <col min="2" max="2" width="8.6640625" customWidth="1"/>
    <col min="3" max="3" width="23.6640625" bestFit="1" customWidth="1"/>
    <col min="4" max="4" width="8.6640625" customWidth="1"/>
    <col min="5" max="5" width="26" customWidth="1"/>
    <col min="6" max="6" width="8.6640625" customWidth="1"/>
    <col min="7" max="7" width="26.5546875" customWidth="1"/>
    <col min="8" max="8" width="8.6640625" customWidth="1"/>
    <col min="9" max="9" width="26.44140625" customWidth="1"/>
    <col min="10" max="10" width="9.6640625" customWidth="1"/>
    <col min="11" max="11" width="25" bestFit="1" customWidth="1"/>
    <col min="12" max="12" width="9.6640625" style="12" customWidth="1"/>
    <col min="13" max="13" width="30.44140625" customWidth="1"/>
    <col min="14" max="14" width="12.44140625" style="12" customWidth="1"/>
    <col min="15" max="15" width="25" bestFit="1" customWidth="1"/>
  </cols>
  <sheetData>
    <row r="1" spans="1:15" s="1" customFormat="1" ht="25.95" customHeight="1" x14ac:dyDescent="0.45">
      <c r="A1" s="4" t="s">
        <v>626</v>
      </c>
      <c r="B1" s="4"/>
      <c r="C1" s="4"/>
      <c r="D1" s="4"/>
      <c r="E1" s="4"/>
      <c r="F1" s="4"/>
      <c r="G1" s="4"/>
      <c r="H1" s="4"/>
      <c r="I1" s="4"/>
      <c r="J1" s="4"/>
      <c r="K1" s="4"/>
      <c r="L1" s="14"/>
      <c r="N1" s="14"/>
    </row>
    <row r="2" spans="1:15" ht="13.95" customHeight="1" x14ac:dyDescent="0.45">
      <c r="A2" s="17"/>
      <c r="B2" s="17"/>
      <c r="C2" s="17"/>
      <c r="D2" s="17"/>
      <c r="E2" s="17"/>
      <c r="F2" s="17"/>
      <c r="G2" s="17"/>
      <c r="H2" s="17"/>
      <c r="I2" s="17"/>
      <c r="J2" s="13"/>
      <c r="L2" s="3"/>
      <c r="N2" s="3"/>
    </row>
    <row r="3" spans="1:15" ht="15" thickBot="1" x14ac:dyDescent="0.35">
      <c r="A3" s="83" t="s">
        <v>627</v>
      </c>
      <c r="B3" s="13"/>
      <c r="C3" s="13"/>
      <c r="D3" s="13"/>
      <c r="E3" s="13"/>
      <c r="F3" s="13"/>
      <c r="G3" s="13"/>
      <c r="H3" s="13"/>
      <c r="I3" s="13"/>
      <c r="J3" s="13"/>
      <c r="L3" s="3"/>
      <c r="N3" s="3"/>
    </row>
    <row r="4" spans="1:15" s="129" customFormat="1" x14ac:dyDescent="0.3">
      <c r="A4" s="139"/>
      <c r="B4" s="139" t="s">
        <v>628</v>
      </c>
      <c r="C4" s="128"/>
      <c r="D4" s="139" t="s">
        <v>629</v>
      </c>
      <c r="E4" s="139"/>
      <c r="F4" s="125" t="s">
        <v>180</v>
      </c>
      <c r="G4" s="138"/>
      <c r="H4" s="117" t="s">
        <v>17</v>
      </c>
      <c r="I4" s="138"/>
      <c r="J4" s="125" t="s">
        <v>630</v>
      </c>
      <c r="K4" s="138"/>
      <c r="L4" s="140" t="s">
        <v>631</v>
      </c>
      <c r="M4" s="141"/>
      <c r="N4" s="140" t="s">
        <v>632</v>
      </c>
      <c r="O4" s="141"/>
    </row>
    <row r="5" spans="1:15" x14ac:dyDescent="0.3">
      <c r="A5" s="7" t="s">
        <v>633</v>
      </c>
      <c r="B5" s="114">
        <v>2666.88</v>
      </c>
      <c r="C5" s="8" t="s">
        <v>77</v>
      </c>
      <c r="D5" s="28">
        <v>2622.3</v>
      </c>
      <c r="E5" s="8" t="s">
        <v>77</v>
      </c>
      <c r="F5" s="28">
        <v>2578.4699999999998</v>
      </c>
      <c r="G5" s="8" t="s">
        <v>77</v>
      </c>
      <c r="H5" s="28">
        <v>2535.37</v>
      </c>
      <c r="I5" s="8" t="s">
        <v>77</v>
      </c>
      <c r="J5" s="28">
        <v>2492.9899999999998</v>
      </c>
      <c r="K5" s="8" t="s">
        <v>77</v>
      </c>
      <c r="L5" s="134">
        <v>2451.3200000000002</v>
      </c>
      <c r="M5" s="8" t="s">
        <v>77</v>
      </c>
      <c r="N5" s="134">
        <v>2474.12</v>
      </c>
      <c r="O5" s="8" t="s">
        <v>77</v>
      </c>
    </row>
    <row r="6" spans="1:15" x14ac:dyDescent="0.3">
      <c r="A6" s="7" t="s">
        <v>634</v>
      </c>
      <c r="B6" s="28">
        <v>1775.05</v>
      </c>
      <c r="C6" s="8" t="s">
        <v>77</v>
      </c>
      <c r="D6" s="28">
        <v>1745.38</v>
      </c>
      <c r="E6" s="8" t="s">
        <v>77</v>
      </c>
      <c r="F6" s="28">
        <v>1716.2</v>
      </c>
      <c r="G6" s="8" t="s">
        <v>77</v>
      </c>
      <c r="H6" s="28">
        <v>1687.51</v>
      </c>
      <c r="I6" s="8" t="s">
        <v>77</v>
      </c>
      <c r="J6" s="25">
        <v>1659.3</v>
      </c>
      <c r="K6" s="8" t="s">
        <v>77</v>
      </c>
      <c r="L6" s="25">
        <v>1631.56</v>
      </c>
      <c r="M6" s="8" t="s">
        <v>77</v>
      </c>
      <c r="N6" s="25">
        <v>1646.73</v>
      </c>
      <c r="O6" s="8" t="s">
        <v>77</v>
      </c>
    </row>
    <row r="7" spans="1:15" x14ac:dyDescent="0.3">
      <c r="A7" s="7" t="s">
        <v>635</v>
      </c>
      <c r="B7" s="28">
        <v>1569.24</v>
      </c>
      <c r="C7" s="8" t="s">
        <v>77</v>
      </c>
      <c r="D7" s="28">
        <v>1543.01</v>
      </c>
      <c r="E7" s="8" t="s">
        <v>77</v>
      </c>
      <c r="F7" s="28">
        <v>1517.22</v>
      </c>
      <c r="G7" s="8" t="s">
        <v>77</v>
      </c>
      <c r="H7" s="28">
        <v>1491.86</v>
      </c>
      <c r="I7" s="8" t="s">
        <v>77</v>
      </c>
      <c r="J7" s="25">
        <v>1466.92</v>
      </c>
      <c r="K7" s="8" t="s">
        <v>77</v>
      </c>
      <c r="L7" s="25">
        <v>1442.4</v>
      </c>
      <c r="M7" s="8" t="s">
        <v>77</v>
      </c>
      <c r="N7" s="25">
        <v>1455.81</v>
      </c>
      <c r="O7" s="8" t="s">
        <v>77</v>
      </c>
    </row>
    <row r="8" spans="1:15" x14ac:dyDescent="0.3">
      <c r="A8" s="9" t="s">
        <v>636</v>
      </c>
      <c r="B8" s="28">
        <v>108.08</v>
      </c>
      <c r="C8" s="10" t="s">
        <v>77</v>
      </c>
      <c r="D8" s="29">
        <v>106.27</v>
      </c>
      <c r="E8" s="10" t="s">
        <v>77</v>
      </c>
      <c r="F8" s="29">
        <v>104.49</v>
      </c>
      <c r="G8" s="10" t="s">
        <v>77</v>
      </c>
      <c r="H8" s="29">
        <v>102.74</v>
      </c>
      <c r="I8" s="10" t="s">
        <v>77</v>
      </c>
      <c r="J8" s="26">
        <v>101.02</v>
      </c>
      <c r="K8" s="10" t="s">
        <v>77</v>
      </c>
      <c r="L8" s="26">
        <v>99.33</v>
      </c>
      <c r="M8" s="10" t="s">
        <v>77</v>
      </c>
      <c r="N8" s="26">
        <v>100.25</v>
      </c>
      <c r="O8" s="10" t="s">
        <v>77</v>
      </c>
    </row>
    <row r="9" spans="1:15" x14ac:dyDescent="0.3">
      <c r="A9" s="146"/>
      <c r="B9" s="114"/>
    </row>
    <row r="10" spans="1:15" ht="15" thickBot="1" x14ac:dyDescent="0.35">
      <c r="A10" s="274" t="s">
        <v>637</v>
      </c>
      <c r="B10" s="28"/>
      <c r="C10" s="13"/>
      <c r="D10" s="13"/>
      <c r="E10" s="13"/>
      <c r="F10" s="13"/>
      <c r="G10" s="13"/>
      <c r="H10" s="13"/>
      <c r="I10" s="13"/>
      <c r="J10" s="13"/>
    </row>
    <row r="11" spans="1:15" s="129" customFormat="1" x14ac:dyDescent="0.3">
      <c r="A11" s="139"/>
      <c r="B11" s="296" t="s">
        <v>628</v>
      </c>
      <c r="C11" s="128"/>
      <c r="D11" s="139" t="s">
        <v>629</v>
      </c>
      <c r="E11" s="139"/>
      <c r="F11" s="125" t="s">
        <v>180</v>
      </c>
      <c r="G11" s="138"/>
      <c r="H11" s="117" t="s">
        <v>17</v>
      </c>
      <c r="I11" s="138"/>
      <c r="J11" s="125" t="s">
        <v>630</v>
      </c>
      <c r="K11" s="138"/>
      <c r="L11" s="140" t="s">
        <v>59</v>
      </c>
      <c r="M11" s="141"/>
      <c r="N11" s="140" t="s">
        <v>638</v>
      </c>
      <c r="O11" s="141"/>
    </row>
    <row r="12" spans="1:15" x14ac:dyDescent="0.3">
      <c r="A12" s="7" t="s">
        <v>639</v>
      </c>
      <c r="B12" s="114">
        <v>3145.77</v>
      </c>
      <c r="C12" s="6" t="s">
        <v>77</v>
      </c>
      <c r="D12" s="28">
        <v>3093.19</v>
      </c>
      <c r="E12" s="6" t="s">
        <v>77</v>
      </c>
      <c r="F12" s="28">
        <v>3041.48</v>
      </c>
      <c r="G12" s="6" t="s">
        <v>77</v>
      </c>
      <c r="H12" s="114">
        <v>2990.64</v>
      </c>
      <c r="I12" s="6" t="s">
        <v>77</v>
      </c>
      <c r="J12" s="28">
        <v>2940.65</v>
      </c>
      <c r="K12" s="8" t="s">
        <v>77</v>
      </c>
      <c r="L12" s="116">
        <v>2891.49</v>
      </c>
      <c r="M12" s="6" t="s">
        <v>77</v>
      </c>
      <c r="N12" s="116">
        <v>4188.6099999999997</v>
      </c>
      <c r="O12" s="6" t="s">
        <v>640</v>
      </c>
    </row>
    <row r="13" spans="1:15" x14ac:dyDescent="0.3">
      <c r="A13" s="7" t="s">
        <v>641</v>
      </c>
      <c r="B13" s="28">
        <v>2894.37</v>
      </c>
      <c r="C13" s="8" t="s">
        <v>642</v>
      </c>
      <c r="D13" s="28">
        <v>2845.99</v>
      </c>
      <c r="E13" s="8" t="s">
        <v>642</v>
      </c>
      <c r="F13" s="28">
        <v>2798.42</v>
      </c>
      <c r="G13" s="8" t="s">
        <v>642</v>
      </c>
      <c r="H13" s="25">
        <v>2751.64</v>
      </c>
      <c r="I13" s="8" t="s">
        <v>642</v>
      </c>
      <c r="J13" s="25">
        <v>2705.64</v>
      </c>
      <c r="K13" s="8" t="s">
        <v>642</v>
      </c>
      <c r="L13" s="25">
        <v>2660.41</v>
      </c>
      <c r="M13" s="8" t="s">
        <v>642</v>
      </c>
      <c r="N13" s="25">
        <v>2685.15</v>
      </c>
      <c r="O13" s="8" t="s">
        <v>642</v>
      </c>
    </row>
    <row r="14" spans="1:15" x14ac:dyDescent="0.3">
      <c r="A14" s="9" t="s">
        <v>643</v>
      </c>
      <c r="B14" s="29">
        <v>1775.05</v>
      </c>
      <c r="C14" s="10" t="s">
        <v>644</v>
      </c>
      <c r="D14" s="29">
        <v>1745.38</v>
      </c>
      <c r="E14" s="10" t="s">
        <v>644</v>
      </c>
      <c r="F14" s="29">
        <v>1716.2</v>
      </c>
      <c r="G14" s="10" t="s">
        <v>644</v>
      </c>
      <c r="H14" s="26">
        <v>1687.51</v>
      </c>
      <c r="I14" s="10" t="s">
        <v>644</v>
      </c>
      <c r="J14" s="26">
        <v>1659.3</v>
      </c>
      <c r="K14" s="10" t="s">
        <v>644</v>
      </c>
      <c r="L14" s="26">
        <v>1631.56</v>
      </c>
      <c r="M14" s="10" t="s">
        <v>644</v>
      </c>
      <c r="N14" s="26">
        <v>1646.73</v>
      </c>
      <c r="O14" s="10" t="s">
        <v>644</v>
      </c>
    </row>
    <row r="15" spans="1:15" x14ac:dyDescent="0.3">
      <c r="J15" s="12"/>
      <c r="L15" s="21"/>
      <c r="N15" s="21"/>
    </row>
    <row r="16" spans="1:15" x14ac:dyDescent="0.3">
      <c r="F16" s="196"/>
      <c r="H16" s="196"/>
      <c r="J16" s="196"/>
      <c r="L16" s="21"/>
      <c r="N16" s="21"/>
    </row>
    <row r="17" spans="1:15" x14ac:dyDescent="0.3">
      <c r="F17" s="13"/>
      <c r="G17" s="13"/>
      <c r="H17" s="13"/>
      <c r="I17" s="13"/>
    </row>
    <row r="18" spans="1:15" x14ac:dyDescent="0.3">
      <c r="A18" s="272" t="s">
        <v>645</v>
      </c>
      <c r="B18" s="82"/>
      <c r="C18" s="211"/>
      <c r="D18" s="210">
        <v>2021</v>
      </c>
      <c r="E18" s="211"/>
      <c r="F18" s="210">
        <v>2020</v>
      </c>
      <c r="G18" s="211"/>
      <c r="H18" s="210">
        <v>2019</v>
      </c>
      <c r="I18" s="211"/>
      <c r="J18" s="210">
        <v>2018</v>
      </c>
      <c r="K18" s="211"/>
      <c r="L18" s="389">
        <v>2017</v>
      </c>
      <c r="M18" s="396"/>
      <c r="N18" s="389" t="s">
        <v>646</v>
      </c>
      <c r="O18" s="396"/>
    </row>
    <row r="19" spans="1:15" x14ac:dyDescent="0.3">
      <c r="A19" s="273" t="s">
        <v>647</v>
      </c>
      <c r="B19" s="218"/>
      <c r="C19" s="112"/>
      <c r="D19" s="118" t="s">
        <v>648</v>
      </c>
      <c r="E19" s="112"/>
      <c r="F19" s="118" t="s">
        <v>648</v>
      </c>
      <c r="G19" s="112"/>
      <c r="H19" s="118" t="s">
        <v>649</v>
      </c>
      <c r="I19" s="112"/>
      <c r="J19" s="118" t="s">
        <v>650</v>
      </c>
      <c r="K19" s="112"/>
      <c r="L19" s="119" t="s">
        <v>651</v>
      </c>
      <c r="M19" s="111"/>
      <c r="N19" s="119" t="s">
        <v>652</v>
      </c>
      <c r="O19" s="111"/>
    </row>
    <row r="20" spans="1:15" x14ac:dyDescent="0.3">
      <c r="A20" s="218"/>
      <c r="B20" s="218"/>
      <c r="C20" s="112"/>
      <c r="D20" s="118"/>
      <c r="E20" s="112"/>
      <c r="F20" s="118"/>
      <c r="G20" s="112"/>
      <c r="H20" s="118"/>
      <c r="I20" s="112"/>
      <c r="J20" s="118"/>
      <c r="K20" s="112"/>
      <c r="L20" s="216"/>
      <c r="M20" s="217"/>
      <c r="N20" s="216"/>
      <c r="O20" s="217"/>
    </row>
    <row r="21" spans="1:15" x14ac:dyDescent="0.3">
      <c r="A21" s="84" t="s">
        <v>192</v>
      </c>
      <c r="B21" s="84"/>
      <c r="C21" s="85"/>
      <c r="D21" s="84" t="s">
        <v>653</v>
      </c>
      <c r="E21" s="85" t="s">
        <v>654</v>
      </c>
      <c r="F21" s="84" t="s">
        <v>653</v>
      </c>
      <c r="G21" s="85" t="s">
        <v>654</v>
      </c>
      <c r="H21" s="84" t="s">
        <v>653</v>
      </c>
      <c r="I21" s="85" t="s">
        <v>654</v>
      </c>
      <c r="J21" s="84" t="s">
        <v>653</v>
      </c>
      <c r="K21" s="85" t="s">
        <v>654</v>
      </c>
      <c r="L21" s="84" t="s">
        <v>653</v>
      </c>
      <c r="M21" s="85" t="s">
        <v>654</v>
      </c>
      <c r="N21" s="84" t="s">
        <v>653</v>
      </c>
      <c r="O21" s="85" t="s">
        <v>654</v>
      </c>
    </row>
    <row r="22" spans="1:15" x14ac:dyDescent="0.3">
      <c r="A22" t="s">
        <v>196</v>
      </c>
      <c r="C22" s="3"/>
      <c r="D22" s="3">
        <v>9.06</v>
      </c>
      <c r="E22" s="3">
        <v>14.83</v>
      </c>
      <c r="F22" s="3">
        <v>9.06</v>
      </c>
      <c r="G22" s="3">
        <v>14.83</v>
      </c>
      <c r="H22">
        <v>8.93</v>
      </c>
      <c r="I22">
        <v>14.62</v>
      </c>
      <c r="J22" s="86">
        <v>8.7799999999999994</v>
      </c>
      <c r="K22" s="87">
        <v>14.37</v>
      </c>
      <c r="L22" s="90">
        <v>8.64</v>
      </c>
      <c r="M22" s="87">
        <v>14.14</v>
      </c>
      <c r="N22" s="90">
        <v>8.5500000000000007</v>
      </c>
      <c r="O22" s="87">
        <v>13.99</v>
      </c>
    </row>
    <row r="23" spans="1:15" x14ac:dyDescent="0.3">
      <c r="A23" t="s">
        <v>198</v>
      </c>
      <c r="C23" s="3"/>
      <c r="D23" s="3">
        <v>4.57</v>
      </c>
      <c r="E23" s="3">
        <v>7.44</v>
      </c>
      <c r="F23" s="3">
        <v>4.57</v>
      </c>
      <c r="G23" s="3">
        <v>7.44</v>
      </c>
      <c r="H23">
        <v>4.5</v>
      </c>
      <c r="I23">
        <v>7.33</v>
      </c>
      <c r="J23" s="86">
        <v>4.42</v>
      </c>
      <c r="K23" s="87">
        <v>7.2</v>
      </c>
      <c r="L23" s="90">
        <v>4.3499999999999996</v>
      </c>
      <c r="M23" s="87">
        <v>7.08</v>
      </c>
      <c r="N23" s="90">
        <v>4.3</v>
      </c>
      <c r="O23" s="87">
        <v>7</v>
      </c>
    </row>
    <row r="24" spans="1:15" x14ac:dyDescent="0.3">
      <c r="A24" t="s">
        <v>199</v>
      </c>
      <c r="C24" s="3"/>
      <c r="D24" s="3">
        <v>3.04</v>
      </c>
      <c r="E24" s="3">
        <v>4.93</v>
      </c>
      <c r="F24" s="3">
        <v>3.04</v>
      </c>
      <c r="G24" s="3">
        <v>4.93</v>
      </c>
      <c r="H24">
        <v>3</v>
      </c>
      <c r="I24">
        <v>4.8600000000000003</v>
      </c>
      <c r="J24" s="88">
        <v>2.95</v>
      </c>
      <c r="K24" s="89">
        <v>4.78</v>
      </c>
      <c r="L24" s="91">
        <v>2.9</v>
      </c>
      <c r="M24" s="89">
        <v>4.7</v>
      </c>
      <c r="N24" s="91">
        <v>2.87</v>
      </c>
      <c r="O24" s="89">
        <v>4.6500000000000004</v>
      </c>
    </row>
    <row r="25" spans="1:15" x14ac:dyDescent="0.3">
      <c r="J25" s="12"/>
      <c r="K25" s="92"/>
      <c r="L25" s="13"/>
      <c r="N25" s="13"/>
    </row>
    <row r="26" spans="1:15" x14ac:dyDescent="0.3">
      <c r="A26" s="84" t="s">
        <v>655</v>
      </c>
      <c r="B26" s="84"/>
      <c r="C26" s="109"/>
      <c r="D26" s="108" t="s">
        <v>656</v>
      </c>
      <c r="E26" s="109"/>
      <c r="F26" s="108"/>
      <c r="G26" s="109"/>
      <c r="H26" s="109"/>
      <c r="I26" s="110"/>
      <c r="J26" s="12"/>
      <c r="L26" s="13"/>
      <c r="M26" s="13"/>
      <c r="N26" s="13"/>
      <c r="O26" s="13"/>
    </row>
    <row r="32" spans="1:15" x14ac:dyDescent="0.3">
      <c r="K32" s="12"/>
      <c r="L32"/>
      <c r="M32" s="12"/>
      <c r="N32"/>
      <c r="O32" s="12"/>
    </row>
    <row r="33" spans="11:15" x14ac:dyDescent="0.3">
      <c r="K33" s="12"/>
      <c r="L33"/>
      <c r="M33" s="12"/>
      <c r="N33"/>
      <c r="O33" s="12"/>
    </row>
    <row r="34" spans="11:15" x14ac:dyDescent="0.3">
      <c r="K34" s="12"/>
      <c r="L34"/>
      <c r="M34" s="12"/>
      <c r="N34"/>
      <c r="O34" s="12"/>
    </row>
    <row r="35" spans="11:15" x14ac:dyDescent="0.3">
      <c r="K35" s="12"/>
      <c r="L35"/>
      <c r="M35" s="12"/>
      <c r="N35"/>
      <c r="O35" s="12"/>
    </row>
    <row r="36" spans="11:15" x14ac:dyDescent="0.3">
      <c r="K36" s="12"/>
      <c r="L36"/>
      <c r="M36" s="12"/>
      <c r="N36"/>
      <c r="O36" s="12"/>
    </row>
  </sheetData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15"/>
  <sheetViews>
    <sheetView workbookViewId="0">
      <selection activeCell="C15" sqref="C15"/>
    </sheetView>
  </sheetViews>
  <sheetFormatPr defaultRowHeight="14.4" x14ac:dyDescent="0.3"/>
  <cols>
    <col min="1" max="1" width="36.44140625" customWidth="1"/>
    <col min="2" max="2" width="7.6640625" customWidth="1"/>
    <col min="3" max="3" width="19.6640625" customWidth="1"/>
    <col min="4" max="4" width="7.6640625" customWidth="1"/>
    <col min="5" max="5" width="27.109375" customWidth="1"/>
    <col min="6" max="6" width="7.6640625" customWidth="1"/>
    <col min="7" max="7" width="27.33203125" customWidth="1"/>
    <col min="8" max="8" width="9.44140625" customWidth="1"/>
    <col min="9" max="9" width="25.5546875" customWidth="1"/>
    <col min="10" max="10" width="9.5546875" customWidth="1"/>
    <col min="11" max="11" width="35.88671875" customWidth="1"/>
    <col min="12" max="12" width="9.44140625" style="12" customWidth="1"/>
    <col min="13" max="13" width="30.5546875" customWidth="1"/>
    <col min="14" max="14" width="10" style="12" customWidth="1"/>
    <col min="15" max="15" width="28" customWidth="1"/>
  </cols>
  <sheetData>
    <row r="1" spans="1:15" s="1" customFormat="1" ht="25.95" customHeight="1" x14ac:dyDescent="0.45">
      <c r="A1" s="4" t="s">
        <v>657</v>
      </c>
      <c r="B1" s="4"/>
      <c r="C1" s="4"/>
      <c r="D1" s="4"/>
      <c r="E1" s="4"/>
      <c r="F1" s="4"/>
      <c r="G1" s="4"/>
      <c r="H1" s="4"/>
      <c r="I1" s="4"/>
      <c r="J1" s="4"/>
      <c r="K1" s="4"/>
      <c r="L1" s="14"/>
      <c r="N1" s="16"/>
    </row>
    <row r="2" spans="1:15" ht="13.95" customHeight="1" x14ac:dyDescent="0.45">
      <c r="A2" s="17"/>
      <c r="B2" s="17"/>
      <c r="C2" s="17"/>
      <c r="D2" s="17"/>
      <c r="E2" s="17"/>
      <c r="F2" s="17"/>
      <c r="G2" s="17"/>
      <c r="H2" s="17"/>
      <c r="I2" s="17"/>
      <c r="J2" s="13"/>
      <c r="L2" s="18"/>
    </row>
    <row r="3" spans="1:15" ht="15" thickBot="1" x14ac:dyDescent="0.35">
      <c r="A3" s="13"/>
      <c r="B3" s="13"/>
      <c r="C3" s="13"/>
      <c r="D3" s="13"/>
      <c r="E3" s="13"/>
      <c r="F3" s="13"/>
      <c r="G3" s="13"/>
      <c r="H3" s="13"/>
      <c r="I3" s="13"/>
      <c r="J3" s="13"/>
    </row>
    <row r="4" spans="1:15" s="13" customFormat="1" x14ac:dyDescent="0.3">
      <c r="A4" s="135"/>
      <c r="B4" s="135" t="s">
        <v>658</v>
      </c>
      <c r="C4" s="135"/>
      <c r="D4" s="245" t="s">
        <v>659</v>
      </c>
      <c r="E4" s="135"/>
      <c r="F4" s="117" t="s">
        <v>660</v>
      </c>
      <c r="G4" s="122"/>
      <c r="H4" s="117" t="s">
        <v>17</v>
      </c>
      <c r="I4" s="122"/>
      <c r="J4" s="117" t="s">
        <v>18</v>
      </c>
      <c r="K4" s="122"/>
      <c r="L4" s="130" t="s">
        <v>59</v>
      </c>
      <c r="M4" s="136"/>
      <c r="N4" s="137" t="s">
        <v>632</v>
      </c>
      <c r="O4" s="136"/>
    </row>
    <row r="5" spans="1:15" x14ac:dyDescent="0.3">
      <c r="A5" s="7" t="s">
        <v>661</v>
      </c>
      <c r="B5" s="114">
        <v>2187.42</v>
      </c>
      <c r="C5" s="8" t="s">
        <v>77</v>
      </c>
      <c r="D5" s="28">
        <v>2150.86</v>
      </c>
      <c r="E5" s="8" t="s">
        <v>77</v>
      </c>
      <c r="F5" s="28">
        <v>2114.91</v>
      </c>
      <c r="G5" s="8" t="s">
        <v>77</v>
      </c>
      <c r="H5" s="28">
        <v>2079.56</v>
      </c>
      <c r="I5" s="8" t="s">
        <v>77</v>
      </c>
      <c r="J5" s="25">
        <v>2044.8</v>
      </c>
      <c r="K5" s="8" t="s">
        <v>77</v>
      </c>
      <c r="L5" s="21">
        <v>2010.62</v>
      </c>
      <c r="M5" s="8" t="s">
        <v>77</v>
      </c>
      <c r="N5" s="134">
        <v>2029.32</v>
      </c>
      <c r="O5" s="8" t="s">
        <v>77</v>
      </c>
    </row>
    <row r="6" spans="1:15" x14ac:dyDescent="0.3">
      <c r="A6" s="9" t="s">
        <v>662</v>
      </c>
      <c r="B6" s="29">
        <v>3145.77</v>
      </c>
      <c r="C6" s="10" t="s">
        <v>77</v>
      </c>
      <c r="D6" s="29">
        <v>3093.19</v>
      </c>
      <c r="E6" s="10" t="s">
        <v>77</v>
      </c>
      <c r="F6" s="29">
        <v>3041.48</v>
      </c>
      <c r="G6" s="10" t="s">
        <v>77</v>
      </c>
      <c r="H6" s="29">
        <v>2990.64</v>
      </c>
      <c r="I6" s="10" t="s">
        <v>77</v>
      </c>
      <c r="J6" s="26">
        <v>2940.65</v>
      </c>
      <c r="K6" s="10" t="s">
        <v>77</v>
      </c>
      <c r="L6" s="19">
        <v>2891.49</v>
      </c>
      <c r="M6" s="10" t="s">
        <v>77</v>
      </c>
      <c r="N6" s="26">
        <v>4188.6099999999997</v>
      </c>
      <c r="O6" s="10" t="s">
        <v>77</v>
      </c>
    </row>
    <row r="8" spans="1:15" x14ac:dyDescent="0.3">
      <c r="L8" s="30"/>
    </row>
    <row r="9" spans="1:15" x14ac:dyDescent="0.3">
      <c r="A9" s="272" t="s">
        <v>645</v>
      </c>
      <c r="B9" s="82"/>
      <c r="C9" s="211"/>
      <c r="D9" s="210">
        <v>2021</v>
      </c>
      <c r="E9" s="211"/>
      <c r="F9" s="210">
        <v>2020</v>
      </c>
      <c r="G9" s="211"/>
      <c r="H9" s="210">
        <v>2019</v>
      </c>
      <c r="I9" s="211"/>
      <c r="J9" s="210">
        <v>2018</v>
      </c>
      <c r="K9" s="211"/>
      <c r="L9" s="389">
        <v>2017</v>
      </c>
      <c r="M9" s="396"/>
      <c r="N9" s="389" t="s">
        <v>646</v>
      </c>
      <c r="O9" s="396"/>
    </row>
    <row r="10" spans="1:15" x14ac:dyDescent="0.3">
      <c r="A10" s="273" t="s">
        <v>647</v>
      </c>
      <c r="B10" s="218"/>
      <c r="C10" s="112"/>
      <c r="D10" s="118" t="s">
        <v>648</v>
      </c>
      <c r="E10" s="112"/>
      <c r="F10" s="118" t="s">
        <v>648</v>
      </c>
      <c r="G10" s="112"/>
      <c r="H10" s="118" t="s">
        <v>649</v>
      </c>
      <c r="I10" s="112"/>
      <c r="J10" s="118" t="s">
        <v>650</v>
      </c>
      <c r="K10" s="112"/>
      <c r="L10" s="119" t="s">
        <v>651</v>
      </c>
      <c r="M10" s="111"/>
      <c r="N10" s="119" t="s">
        <v>652</v>
      </c>
      <c r="O10" s="111"/>
    </row>
    <row r="11" spans="1:15" x14ac:dyDescent="0.3">
      <c r="A11" s="218"/>
      <c r="B11" s="218"/>
      <c r="C11" s="112"/>
      <c r="D11" s="118"/>
      <c r="E11" s="112"/>
      <c r="F11" s="118"/>
      <c r="G11" s="112"/>
      <c r="H11" s="118"/>
      <c r="I11" s="112"/>
      <c r="J11" s="118"/>
      <c r="K11" s="112"/>
      <c r="L11" s="216"/>
      <c r="M11" s="217"/>
      <c r="N11" s="216"/>
      <c r="O11" s="217"/>
    </row>
    <row r="12" spans="1:15" x14ac:dyDescent="0.3">
      <c r="A12" s="84" t="s">
        <v>192</v>
      </c>
      <c r="B12" s="84"/>
      <c r="C12" s="85"/>
      <c r="D12" s="84" t="s">
        <v>653</v>
      </c>
      <c r="E12" s="85" t="s">
        <v>654</v>
      </c>
      <c r="F12" s="84" t="s">
        <v>653</v>
      </c>
      <c r="G12" s="85" t="s">
        <v>654</v>
      </c>
      <c r="H12" s="84" t="s">
        <v>653</v>
      </c>
      <c r="I12" s="85" t="s">
        <v>654</v>
      </c>
      <c r="J12" s="84" t="s">
        <v>653</v>
      </c>
      <c r="K12" s="85" t="s">
        <v>654</v>
      </c>
      <c r="L12" s="84" t="s">
        <v>653</v>
      </c>
      <c r="M12" s="85" t="s">
        <v>654</v>
      </c>
      <c r="N12" s="84" t="s">
        <v>653</v>
      </c>
      <c r="O12" s="85" t="s">
        <v>654</v>
      </c>
    </row>
    <row r="13" spans="1:15" x14ac:dyDescent="0.3">
      <c r="A13" s="7" t="s">
        <v>196</v>
      </c>
      <c r="C13" s="3"/>
      <c r="D13" s="3">
        <v>9.06</v>
      </c>
      <c r="E13" s="3">
        <v>14.83</v>
      </c>
      <c r="F13" s="3">
        <v>9.06</v>
      </c>
      <c r="G13" s="3">
        <v>14.83</v>
      </c>
      <c r="H13">
        <v>8.93</v>
      </c>
      <c r="I13">
        <v>14.62</v>
      </c>
      <c r="J13" s="86">
        <v>8.7799999999999994</v>
      </c>
      <c r="K13" s="87">
        <v>14.37</v>
      </c>
      <c r="L13" s="90">
        <v>8.64</v>
      </c>
      <c r="M13" s="87">
        <v>14.14</v>
      </c>
      <c r="N13" s="90">
        <v>8.5500000000000007</v>
      </c>
      <c r="O13" s="87">
        <v>13.99</v>
      </c>
    </row>
    <row r="14" spans="1:15" x14ac:dyDescent="0.3">
      <c r="A14" s="7" t="s">
        <v>198</v>
      </c>
      <c r="C14" s="3"/>
      <c r="D14" s="3">
        <v>4.57</v>
      </c>
      <c r="E14" s="3">
        <v>7.44</v>
      </c>
      <c r="F14" s="3">
        <v>4.57</v>
      </c>
      <c r="G14" s="3">
        <v>7.44</v>
      </c>
      <c r="H14">
        <v>4.5</v>
      </c>
      <c r="I14">
        <v>7.33</v>
      </c>
      <c r="J14" s="86">
        <v>4.42</v>
      </c>
      <c r="K14" s="87">
        <v>7.2</v>
      </c>
      <c r="L14" s="90">
        <v>4.3499999999999996</v>
      </c>
      <c r="M14" s="87">
        <v>7.08</v>
      </c>
      <c r="N14" s="90">
        <v>4.3</v>
      </c>
      <c r="O14" s="87">
        <v>7</v>
      </c>
    </row>
    <row r="15" spans="1:15" x14ac:dyDescent="0.3">
      <c r="A15" s="9" t="s">
        <v>199</v>
      </c>
      <c r="B15" s="113"/>
      <c r="C15" s="183"/>
      <c r="D15" s="183">
        <v>3.04</v>
      </c>
      <c r="E15" s="183">
        <v>4.93</v>
      </c>
      <c r="F15" s="183">
        <v>3.04</v>
      </c>
      <c r="G15" s="183">
        <v>4.93</v>
      </c>
      <c r="H15" s="113">
        <v>3</v>
      </c>
      <c r="I15" s="113">
        <v>4.8600000000000003</v>
      </c>
      <c r="J15" s="88">
        <v>2.95</v>
      </c>
      <c r="K15" s="89">
        <v>4.78</v>
      </c>
      <c r="L15" s="91">
        <v>2.9</v>
      </c>
      <c r="M15" s="89">
        <v>4.7</v>
      </c>
      <c r="N15" s="91">
        <v>2.87</v>
      </c>
      <c r="O15" s="89">
        <v>4.6500000000000004</v>
      </c>
    </row>
  </sheetData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O30"/>
  <sheetViews>
    <sheetView workbookViewId="0">
      <selection activeCell="C16" sqref="C16"/>
    </sheetView>
  </sheetViews>
  <sheetFormatPr defaultRowHeight="14.4" x14ac:dyDescent="0.3"/>
  <cols>
    <col min="1" max="1" width="70.33203125" customWidth="1"/>
    <col min="2" max="2" width="8.6640625" customWidth="1"/>
    <col min="3" max="3" width="19.109375" customWidth="1"/>
    <col min="4" max="4" width="17.88671875" customWidth="1"/>
    <col min="5" max="5" width="19.109375" customWidth="1"/>
    <col min="6" max="6" width="17.109375" customWidth="1"/>
    <col min="7" max="7" width="20.33203125" customWidth="1"/>
    <col min="8" max="8" width="16" customWidth="1"/>
    <col min="9" max="9" width="20.6640625" customWidth="1"/>
    <col min="10" max="10" width="23.109375" bestFit="1" customWidth="1"/>
    <col min="11" max="11" width="16.33203125" style="12" bestFit="1" customWidth="1"/>
    <col min="12" max="12" width="17.88671875" bestFit="1" customWidth="1"/>
    <col min="13" max="13" width="21" style="12" customWidth="1"/>
    <col min="14" max="14" width="17.88671875" bestFit="1" customWidth="1"/>
  </cols>
  <sheetData>
    <row r="1" spans="1:15" s="1" customFormat="1" ht="25.95" customHeight="1" x14ac:dyDescent="0.45">
      <c r="A1" s="4" t="s">
        <v>663</v>
      </c>
      <c r="B1" s="4"/>
      <c r="C1" s="4"/>
      <c r="D1" s="4"/>
      <c r="E1" s="4"/>
      <c r="F1" s="4"/>
      <c r="G1" s="4"/>
      <c r="H1" s="4"/>
      <c r="I1" s="4"/>
      <c r="J1" s="4"/>
      <c r="K1" s="14"/>
      <c r="M1" s="16"/>
    </row>
    <row r="2" spans="1:15" ht="13.95" customHeight="1" x14ac:dyDescent="0.45">
      <c r="A2" s="17"/>
      <c r="B2" s="17"/>
      <c r="C2" s="17"/>
      <c r="D2" s="17"/>
      <c r="E2" s="17"/>
      <c r="F2" s="17"/>
      <c r="G2" s="17"/>
      <c r="H2" s="17"/>
      <c r="I2" s="13"/>
      <c r="K2" s="18"/>
    </row>
    <row r="3" spans="1:15" ht="15" thickBot="1" x14ac:dyDescent="0.35">
      <c r="A3" s="13"/>
      <c r="B3" s="13"/>
      <c r="C3" s="13"/>
      <c r="D3" s="13"/>
      <c r="E3" s="13"/>
      <c r="F3" s="13"/>
      <c r="G3" s="13"/>
      <c r="H3" s="13"/>
      <c r="I3" s="13"/>
    </row>
    <row r="4" spans="1:15" s="129" customFormat="1" x14ac:dyDescent="0.3">
      <c r="A4" s="139"/>
      <c r="B4" s="139" t="s">
        <v>620</v>
      </c>
      <c r="C4" s="128"/>
      <c r="D4" s="125" t="s">
        <v>283</v>
      </c>
      <c r="E4" s="128"/>
      <c r="F4" s="125" t="s">
        <v>180</v>
      </c>
      <c r="G4" s="138"/>
      <c r="H4" s="117" t="s">
        <v>17</v>
      </c>
      <c r="I4" s="138"/>
      <c r="J4" s="125" t="s">
        <v>18</v>
      </c>
      <c r="K4" s="138"/>
      <c r="L4" s="144" t="s">
        <v>631</v>
      </c>
      <c r="M4" s="145"/>
      <c r="N4" s="144" t="s">
        <v>638</v>
      </c>
      <c r="O4" s="143"/>
    </row>
    <row r="5" spans="1:15" x14ac:dyDescent="0.3">
      <c r="A5" s="7" t="s">
        <v>664</v>
      </c>
      <c r="B5" s="114">
        <v>7699.51</v>
      </c>
      <c r="C5" s="8" t="s">
        <v>77</v>
      </c>
      <c r="D5" s="28">
        <v>7570.81</v>
      </c>
      <c r="E5" s="8" t="s">
        <v>77</v>
      </c>
      <c r="F5" s="28">
        <v>7444.26</v>
      </c>
      <c r="G5" s="8" t="s">
        <v>77</v>
      </c>
      <c r="H5" s="28">
        <v>7319.82</v>
      </c>
      <c r="I5" s="8" t="s">
        <v>77</v>
      </c>
      <c r="J5" s="28">
        <v>7197.46</v>
      </c>
      <c r="K5" s="8" t="s">
        <v>77</v>
      </c>
      <c r="L5" s="134">
        <v>7077.15</v>
      </c>
      <c r="M5" s="8" t="s">
        <v>77</v>
      </c>
      <c r="N5" s="25">
        <v>7142.97</v>
      </c>
      <c r="O5" s="8" t="s">
        <v>77</v>
      </c>
    </row>
    <row r="6" spans="1:15" x14ac:dyDescent="0.3">
      <c r="A6" s="7" t="s">
        <v>665</v>
      </c>
      <c r="B6" s="28">
        <v>18750.2</v>
      </c>
      <c r="C6" s="8" t="s">
        <v>666</v>
      </c>
      <c r="D6" s="28">
        <v>18436.77</v>
      </c>
      <c r="E6" s="8" t="s">
        <v>666</v>
      </c>
      <c r="F6" s="28">
        <v>18128.580000000002</v>
      </c>
      <c r="G6" s="8" t="s">
        <v>666</v>
      </c>
      <c r="H6" s="28">
        <v>17825.55</v>
      </c>
      <c r="I6" s="8" t="s">
        <v>666</v>
      </c>
      <c r="J6" s="28">
        <v>17527.580000000002</v>
      </c>
      <c r="K6" s="8" t="s">
        <v>666</v>
      </c>
      <c r="L6" s="25">
        <v>17234.59</v>
      </c>
      <c r="M6" s="8" t="s">
        <v>666</v>
      </c>
      <c r="N6" s="25">
        <v>17394.87</v>
      </c>
      <c r="O6" s="8" t="s">
        <v>666</v>
      </c>
    </row>
    <row r="7" spans="1:15" x14ac:dyDescent="0.3">
      <c r="A7" s="7" t="s">
        <v>667</v>
      </c>
      <c r="B7" s="28">
        <v>14736.35</v>
      </c>
      <c r="C7" s="8" t="s">
        <v>618</v>
      </c>
      <c r="D7" s="28">
        <v>14490.02</v>
      </c>
      <c r="E7" s="8" t="s">
        <v>618</v>
      </c>
      <c r="F7" s="28">
        <v>14247.81</v>
      </c>
      <c r="G7" s="8" t="s">
        <v>618</v>
      </c>
      <c r="H7" s="28">
        <v>14009.65</v>
      </c>
      <c r="I7" s="8" t="s">
        <v>618</v>
      </c>
      <c r="J7" s="28">
        <v>13775.47</v>
      </c>
      <c r="K7" s="8" t="s">
        <v>618</v>
      </c>
      <c r="L7" s="25">
        <v>13545.2</v>
      </c>
      <c r="M7" s="8" t="s">
        <v>618</v>
      </c>
      <c r="N7" s="25">
        <v>13671.17</v>
      </c>
      <c r="O7" s="8" t="s">
        <v>618</v>
      </c>
    </row>
    <row r="8" spans="1:15" x14ac:dyDescent="0.3">
      <c r="A8" s="9" t="s">
        <v>668</v>
      </c>
      <c r="B8" s="29">
        <v>10.37</v>
      </c>
      <c r="C8" s="10" t="s">
        <v>669</v>
      </c>
      <c r="D8" s="29">
        <v>10.199999999999999</v>
      </c>
      <c r="E8" s="10" t="s">
        <v>669</v>
      </c>
      <c r="F8" s="29">
        <v>10.029999999999999</v>
      </c>
      <c r="G8" s="10" t="s">
        <v>669</v>
      </c>
      <c r="H8" s="29">
        <v>9.86</v>
      </c>
      <c r="I8" s="10" t="s">
        <v>669</v>
      </c>
      <c r="J8" s="29">
        <v>9.6999999999999993</v>
      </c>
      <c r="K8" s="10" t="s">
        <v>669</v>
      </c>
      <c r="L8" s="26">
        <v>9.5399999999999991</v>
      </c>
      <c r="M8" s="10" t="s">
        <v>669</v>
      </c>
      <c r="N8" s="26">
        <v>9.6300000000000008</v>
      </c>
      <c r="O8" s="10" t="s">
        <v>669</v>
      </c>
    </row>
    <row r="10" spans="1:15" x14ac:dyDescent="0.3">
      <c r="I10" s="196"/>
    </row>
    <row r="11" spans="1:15" x14ac:dyDescent="0.3">
      <c r="A11" s="272" t="s">
        <v>645</v>
      </c>
      <c r="B11" s="82"/>
      <c r="C11" s="211"/>
      <c r="D11" s="210">
        <v>2021</v>
      </c>
      <c r="E11" s="211"/>
      <c r="F11" s="210">
        <v>2020</v>
      </c>
      <c r="G11" s="211"/>
      <c r="H11" s="210">
        <v>2019</v>
      </c>
      <c r="I11" s="211"/>
      <c r="J11" s="210">
        <v>2018</v>
      </c>
      <c r="K11" s="211"/>
      <c r="L11" s="389">
        <v>2017</v>
      </c>
      <c r="M11" s="396"/>
      <c r="N11" s="389" t="s">
        <v>646</v>
      </c>
      <c r="O11" s="396"/>
    </row>
    <row r="12" spans="1:15" x14ac:dyDescent="0.3">
      <c r="A12" s="273" t="s">
        <v>647</v>
      </c>
      <c r="B12" s="218"/>
      <c r="C12" s="112"/>
      <c r="D12" s="118" t="s">
        <v>648</v>
      </c>
      <c r="E12" s="112"/>
      <c r="F12" s="118" t="s">
        <v>648</v>
      </c>
      <c r="G12" s="112"/>
      <c r="H12" s="118" t="s">
        <v>649</v>
      </c>
      <c r="I12" s="112"/>
      <c r="J12" s="118" t="s">
        <v>650</v>
      </c>
      <c r="K12" s="112"/>
      <c r="L12" s="119" t="s">
        <v>651</v>
      </c>
      <c r="M12" s="111"/>
      <c r="N12" s="119" t="s">
        <v>652</v>
      </c>
      <c r="O12" s="111"/>
    </row>
    <row r="13" spans="1:15" x14ac:dyDescent="0.3">
      <c r="A13" s="218"/>
      <c r="B13" s="218"/>
      <c r="C13" s="112"/>
      <c r="D13" s="118"/>
      <c r="E13" s="112"/>
      <c r="F13" s="118"/>
      <c r="G13" s="112"/>
      <c r="H13" s="118"/>
      <c r="I13" s="112"/>
      <c r="J13" s="118"/>
      <c r="K13" s="112"/>
      <c r="L13" s="216"/>
      <c r="M13" s="217"/>
      <c r="N13" s="216"/>
      <c r="O13" s="217"/>
    </row>
    <row r="14" spans="1:15" x14ac:dyDescent="0.3">
      <c r="A14" s="84" t="s">
        <v>192</v>
      </c>
      <c r="B14" s="84"/>
      <c r="C14" s="85"/>
      <c r="D14" s="84" t="s">
        <v>653</v>
      </c>
      <c r="E14" s="85" t="s">
        <v>654</v>
      </c>
      <c r="F14" s="84" t="s">
        <v>653</v>
      </c>
      <c r="G14" s="85" t="s">
        <v>654</v>
      </c>
      <c r="H14" s="84" t="s">
        <v>653</v>
      </c>
      <c r="I14" s="85" t="s">
        <v>654</v>
      </c>
      <c r="J14" s="84" t="s">
        <v>653</v>
      </c>
      <c r="K14" s="85" t="s">
        <v>654</v>
      </c>
      <c r="L14" s="84" t="s">
        <v>653</v>
      </c>
      <c r="M14" s="85" t="s">
        <v>654</v>
      </c>
      <c r="N14" s="84" t="s">
        <v>653</v>
      </c>
      <c r="O14" s="85" t="s">
        <v>654</v>
      </c>
    </row>
    <row r="15" spans="1:15" x14ac:dyDescent="0.3">
      <c r="A15" s="7" t="s">
        <v>196</v>
      </c>
      <c r="C15" s="3"/>
      <c r="D15" s="3">
        <v>9.06</v>
      </c>
      <c r="E15" s="3">
        <v>14.83</v>
      </c>
      <c r="F15" s="3">
        <v>9.06</v>
      </c>
      <c r="G15" s="3">
        <v>14.83</v>
      </c>
      <c r="H15">
        <v>8.93</v>
      </c>
      <c r="I15">
        <v>14.62</v>
      </c>
      <c r="J15" s="86">
        <v>8.7799999999999994</v>
      </c>
      <c r="K15" s="87">
        <v>14.37</v>
      </c>
      <c r="L15" s="90">
        <v>8.64</v>
      </c>
      <c r="M15" s="87">
        <v>14.14</v>
      </c>
      <c r="N15" s="90">
        <v>8.5500000000000007</v>
      </c>
      <c r="O15" s="87">
        <v>13.99</v>
      </c>
    </row>
    <row r="16" spans="1:15" x14ac:dyDescent="0.3">
      <c r="A16" s="7" t="s">
        <v>198</v>
      </c>
      <c r="C16" s="3"/>
      <c r="D16" s="3">
        <v>4.57</v>
      </c>
      <c r="E16" s="3">
        <v>7.44</v>
      </c>
      <c r="F16" s="3">
        <v>4.57</v>
      </c>
      <c r="G16" s="3">
        <v>7.44</v>
      </c>
      <c r="H16">
        <v>4.5</v>
      </c>
      <c r="I16">
        <v>7.33</v>
      </c>
      <c r="J16" s="86">
        <v>4.42</v>
      </c>
      <c r="K16" s="87">
        <v>7.2</v>
      </c>
      <c r="L16" s="90">
        <v>4.3499999999999996</v>
      </c>
      <c r="M16" s="87">
        <v>7.08</v>
      </c>
      <c r="N16" s="90">
        <v>4.3</v>
      </c>
      <c r="O16" s="87">
        <v>7</v>
      </c>
    </row>
    <row r="17" spans="1:15" x14ac:dyDescent="0.3">
      <c r="A17" s="9" t="s">
        <v>199</v>
      </c>
      <c r="B17" s="113"/>
      <c r="C17" s="183"/>
      <c r="D17" s="183">
        <v>3.04</v>
      </c>
      <c r="E17" s="183">
        <v>4.93</v>
      </c>
      <c r="F17" s="183">
        <v>3.04</v>
      </c>
      <c r="G17" s="183">
        <v>4.93</v>
      </c>
      <c r="H17" s="113">
        <v>3</v>
      </c>
      <c r="I17" s="113">
        <v>4.8600000000000003</v>
      </c>
      <c r="J17" s="88">
        <v>2.95</v>
      </c>
      <c r="K17" s="89">
        <v>4.78</v>
      </c>
      <c r="L17" s="91">
        <v>2.9</v>
      </c>
      <c r="M17" s="89">
        <v>4.7</v>
      </c>
      <c r="N17" s="91">
        <v>2.87</v>
      </c>
      <c r="O17" s="89">
        <v>4.6500000000000004</v>
      </c>
    </row>
    <row r="18" spans="1:15" x14ac:dyDescent="0.3">
      <c r="L18" s="92"/>
      <c r="M18" s="13"/>
    </row>
    <row r="19" spans="1:15" x14ac:dyDescent="0.3">
      <c r="A19" s="84" t="s">
        <v>655</v>
      </c>
      <c r="B19" s="84"/>
      <c r="C19" s="109"/>
      <c r="D19" s="108" t="s">
        <v>656</v>
      </c>
      <c r="E19" s="109"/>
      <c r="F19" s="108"/>
      <c r="G19" s="109"/>
      <c r="H19" s="109"/>
      <c r="I19" s="110"/>
      <c r="J19" s="12"/>
      <c r="K19"/>
      <c r="L19" s="13"/>
      <c r="M19" s="13"/>
    </row>
    <row r="25" spans="1:15" x14ac:dyDescent="0.3">
      <c r="J25" s="12"/>
      <c r="K25"/>
      <c r="L25" s="12"/>
      <c r="M25"/>
    </row>
    <row r="26" spans="1:15" x14ac:dyDescent="0.3">
      <c r="J26" s="12"/>
      <c r="K26"/>
      <c r="L26" s="12"/>
      <c r="M26"/>
    </row>
    <row r="27" spans="1:15" x14ac:dyDescent="0.3">
      <c r="J27" s="12"/>
      <c r="K27"/>
      <c r="L27" s="12"/>
      <c r="M27"/>
    </row>
    <row r="28" spans="1:15" x14ac:dyDescent="0.3">
      <c r="J28" s="12"/>
      <c r="K28"/>
      <c r="L28" s="12"/>
      <c r="M28"/>
    </row>
    <row r="29" spans="1:15" x14ac:dyDescent="0.3">
      <c r="J29" s="12"/>
      <c r="K29"/>
      <c r="L29" s="12"/>
      <c r="M29"/>
    </row>
    <row r="30" spans="1:15" x14ac:dyDescent="0.3">
      <c r="J30" s="12"/>
      <c r="K30"/>
      <c r="L30" s="12"/>
      <c r="M30"/>
    </row>
  </sheetData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O7"/>
  <sheetViews>
    <sheetView workbookViewId="0">
      <selection activeCell="C18" sqref="C18"/>
    </sheetView>
  </sheetViews>
  <sheetFormatPr defaultRowHeight="14.4" x14ac:dyDescent="0.3"/>
  <cols>
    <col min="1" max="1" width="47.44140625" customWidth="1"/>
    <col min="2" max="2" width="9" customWidth="1"/>
    <col min="3" max="3" width="20.6640625" customWidth="1"/>
    <col min="4" max="4" width="10.6640625" customWidth="1"/>
    <col min="5" max="5" width="15.33203125" customWidth="1"/>
    <col min="6" max="6" width="8.6640625" customWidth="1"/>
    <col min="7" max="7" width="14" bestFit="1" customWidth="1"/>
    <col min="8" max="8" width="9.33203125" customWidth="1"/>
    <col min="9" max="9" width="14" bestFit="1" customWidth="1"/>
    <col min="10" max="10" width="9.6640625" style="12" customWidth="1"/>
    <col min="11" max="11" width="14" bestFit="1" customWidth="1"/>
    <col min="12" max="12" width="9.44140625" style="12" customWidth="1"/>
    <col min="13" max="13" width="14" bestFit="1" customWidth="1"/>
    <col min="15" max="15" width="14" bestFit="1" customWidth="1"/>
  </cols>
  <sheetData>
    <row r="1" spans="1:15" s="1" customFormat="1" ht="25.95" customHeight="1" x14ac:dyDescent="0.45">
      <c r="A1" s="562" t="s">
        <v>670</v>
      </c>
      <c r="B1" s="562"/>
      <c r="C1" s="562"/>
      <c r="D1" s="562"/>
      <c r="E1" s="562"/>
      <c r="F1" s="562"/>
      <c r="G1" s="562"/>
      <c r="H1" s="562"/>
      <c r="I1" s="562"/>
      <c r="J1" s="14"/>
      <c r="L1" s="16"/>
    </row>
    <row r="2" spans="1:15" ht="13.95" customHeight="1" x14ac:dyDescent="0.45">
      <c r="A2" s="17"/>
      <c r="B2" s="17"/>
      <c r="C2" s="17"/>
      <c r="D2" s="17"/>
      <c r="E2" s="17"/>
      <c r="F2" s="17"/>
      <c r="G2" s="17"/>
      <c r="H2" s="13"/>
      <c r="J2" s="18"/>
    </row>
    <row r="3" spans="1:15" x14ac:dyDescent="0.3">
      <c r="A3" s="13"/>
      <c r="B3" s="13"/>
      <c r="C3" s="13"/>
      <c r="D3" s="13"/>
      <c r="E3" s="13"/>
      <c r="F3" s="13"/>
      <c r="G3" s="13"/>
      <c r="H3" s="13"/>
    </row>
    <row r="4" spans="1:15" s="129" customFormat="1" x14ac:dyDescent="0.3">
      <c r="A4" s="139"/>
      <c r="B4" s="139" t="s">
        <v>620</v>
      </c>
      <c r="C4" s="138"/>
      <c r="D4" s="125" t="s">
        <v>283</v>
      </c>
      <c r="E4" s="138"/>
      <c r="F4" s="125" t="s">
        <v>180</v>
      </c>
      <c r="G4" s="138"/>
      <c r="H4" s="125" t="s">
        <v>17</v>
      </c>
      <c r="I4" s="138"/>
      <c r="J4" s="125" t="s">
        <v>18</v>
      </c>
      <c r="K4" s="138"/>
      <c r="L4" s="142" t="s">
        <v>59</v>
      </c>
      <c r="M4" s="145"/>
      <c r="N4" s="139" t="s">
        <v>671</v>
      </c>
      <c r="O4" s="139"/>
    </row>
    <row r="5" spans="1:15" x14ac:dyDescent="0.3">
      <c r="A5" s="7" t="s">
        <v>672</v>
      </c>
      <c r="B5" s="114">
        <v>629.9</v>
      </c>
      <c r="C5" s="8" t="s">
        <v>77</v>
      </c>
      <c r="D5" s="28">
        <v>619.37</v>
      </c>
      <c r="E5" s="8" t="s">
        <v>77</v>
      </c>
      <c r="F5" s="28">
        <v>609.02</v>
      </c>
      <c r="G5" s="8" t="s">
        <v>77</v>
      </c>
      <c r="H5" s="28">
        <v>598.84</v>
      </c>
      <c r="I5" s="8" t="s">
        <v>77</v>
      </c>
      <c r="J5" s="28">
        <v>588.83000000000004</v>
      </c>
      <c r="K5" s="8" t="s">
        <v>77</v>
      </c>
      <c r="L5" s="134">
        <v>578.99</v>
      </c>
      <c r="M5" s="8" t="s">
        <v>77</v>
      </c>
      <c r="N5" s="12">
        <v>584.37</v>
      </c>
      <c r="O5" s="8" t="s">
        <v>77</v>
      </c>
    </row>
    <row r="6" spans="1:15" x14ac:dyDescent="0.3">
      <c r="A6" s="7" t="s">
        <v>673</v>
      </c>
      <c r="B6" s="28">
        <v>123.63</v>
      </c>
      <c r="C6" s="8" t="s">
        <v>77</v>
      </c>
      <c r="D6" s="28">
        <v>121.56</v>
      </c>
      <c r="E6" s="8" t="s">
        <v>77</v>
      </c>
      <c r="F6" s="28">
        <v>119.53</v>
      </c>
      <c r="G6" s="8" t="s">
        <v>77</v>
      </c>
      <c r="H6" s="28">
        <v>117.53</v>
      </c>
      <c r="I6" s="8" t="s">
        <v>77</v>
      </c>
      <c r="J6" s="28">
        <v>115.57</v>
      </c>
      <c r="K6" s="8" t="s">
        <v>77</v>
      </c>
      <c r="L6" s="25">
        <v>113.64</v>
      </c>
      <c r="M6" s="8" t="s">
        <v>77</v>
      </c>
      <c r="N6" s="12">
        <v>114.7</v>
      </c>
      <c r="O6" s="8" t="s">
        <v>77</v>
      </c>
    </row>
    <row r="7" spans="1:15" x14ac:dyDescent="0.3">
      <c r="A7" s="9" t="s">
        <v>674</v>
      </c>
      <c r="B7" s="29">
        <v>10.37</v>
      </c>
      <c r="C7" s="10" t="s">
        <v>669</v>
      </c>
      <c r="D7" s="29">
        <v>10.199999999999999</v>
      </c>
      <c r="E7" s="10" t="s">
        <v>669</v>
      </c>
      <c r="F7" s="29">
        <v>10.029999999999999</v>
      </c>
      <c r="G7" s="10" t="s">
        <v>669</v>
      </c>
      <c r="H7" s="29">
        <v>9.86</v>
      </c>
      <c r="I7" s="10" t="s">
        <v>669</v>
      </c>
      <c r="J7" s="29">
        <v>9.6999999999999993</v>
      </c>
      <c r="K7" s="10" t="s">
        <v>669</v>
      </c>
      <c r="L7" s="26">
        <v>9.5399999999999991</v>
      </c>
      <c r="M7" s="10" t="s">
        <v>669</v>
      </c>
      <c r="N7" s="19">
        <v>9.6300000000000008</v>
      </c>
      <c r="O7" s="10" t="s">
        <v>669</v>
      </c>
    </row>
  </sheetData>
  <mergeCells count="1">
    <mergeCell ref="A1:I1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P15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5" sqref="B5"/>
    </sheetView>
  </sheetViews>
  <sheetFormatPr defaultRowHeight="14.4" x14ac:dyDescent="0.3"/>
  <cols>
    <col min="1" max="1" width="55.6640625" customWidth="1"/>
    <col min="2" max="2" width="8.6640625" customWidth="1"/>
    <col min="3" max="3" width="19" bestFit="1" customWidth="1"/>
    <col min="4" max="4" width="8.6640625" customWidth="1"/>
    <col min="5" max="5" width="19" bestFit="1" customWidth="1"/>
    <col min="6" max="6" width="8.6640625" customWidth="1"/>
    <col min="7" max="7" width="19" bestFit="1" customWidth="1"/>
    <col min="8" max="8" width="8.6640625" customWidth="1"/>
    <col min="9" max="9" width="19.44140625" bestFit="1" customWidth="1"/>
    <col min="10" max="10" width="8.6640625" customWidth="1"/>
    <col min="11" max="11" width="19" bestFit="1" customWidth="1"/>
    <col min="12" max="12" width="8.6640625" customWidth="1"/>
    <col min="13" max="13" width="19" bestFit="1" customWidth="1"/>
  </cols>
  <sheetData>
    <row r="1" spans="1:16" s="37" customFormat="1" ht="23.4" x14ac:dyDescent="0.45">
      <c r="A1" s="34" t="s">
        <v>675</v>
      </c>
      <c r="B1" s="34"/>
      <c r="C1" s="35"/>
      <c r="D1" s="40"/>
      <c r="E1" s="35"/>
      <c r="F1" s="40"/>
      <c r="G1" s="35"/>
      <c r="H1" s="40"/>
      <c r="I1" s="35"/>
      <c r="J1" s="35"/>
      <c r="K1" s="40"/>
      <c r="L1" s="35"/>
      <c r="M1" s="35"/>
      <c r="N1" s="36"/>
      <c r="O1" s="35"/>
      <c r="P1" s="35"/>
    </row>
    <row r="3" spans="1:16" s="43" customFormat="1" ht="15.6" x14ac:dyDescent="0.3">
      <c r="A3" s="204" t="s">
        <v>676</v>
      </c>
      <c r="B3" s="204"/>
      <c r="C3" s="205"/>
      <c r="D3" s="204"/>
      <c r="E3" s="205"/>
      <c r="F3" s="204"/>
      <c r="G3" s="205"/>
      <c r="H3" s="204"/>
      <c r="I3" s="205"/>
      <c r="J3" s="205"/>
      <c r="K3" s="204"/>
      <c r="L3" s="205"/>
      <c r="M3" s="205"/>
      <c r="N3" s="206"/>
      <c r="O3" s="205"/>
      <c r="P3" s="205"/>
    </row>
    <row r="4" spans="1:16" s="129" customFormat="1" x14ac:dyDescent="0.3">
      <c r="A4" s="139"/>
      <c r="B4" s="139" t="s">
        <v>677</v>
      </c>
      <c r="C4" s="138"/>
      <c r="D4" s="125" t="s">
        <v>283</v>
      </c>
      <c r="E4" s="138"/>
      <c r="F4" s="125" t="s">
        <v>678</v>
      </c>
      <c r="G4" s="138"/>
      <c r="H4" s="125" t="s">
        <v>17</v>
      </c>
      <c r="I4" s="138"/>
      <c r="J4" s="125" t="s">
        <v>679</v>
      </c>
      <c r="K4" s="138"/>
      <c r="L4" s="140"/>
      <c r="M4" s="141"/>
      <c r="N4" s="142"/>
      <c r="O4" s="143"/>
    </row>
    <row r="5" spans="1:16" x14ac:dyDescent="0.3">
      <c r="A5" s="5" t="s">
        <v>680</v>
      </c>
      <c r="B5" s="114">
        <v>3493.48</v>
      </c>
      <c r="C5" s="146" t="s">
        <v>681</v>
      </c>
      <c r="D5" s="293">
        <v>3435.08</v>
      </c>
      <c r="E5" s="146" t="s">
        <v>681</v>
      </c>
      <c r="F5" s="24">
        <v>3377.66</v>
      </c>
      <c r="G5" s="146" t="s">
        <v>681</v>
      </c>
      <c r="H5" s="24">
        <v>3321.2</v>
      </c>
      <c r="I5" s="146" t="s">
        <v>681</v>
      </c>
      <c r="J5" s="15">
        <v>3265.68</v>
      </c>
      <c r="K5" s="146" t="s">
        <v>682</v>
      </c>
      <c r="L5" s="207"/>
      <c r="M5" s="146"/>
      <c r="N5" s="15"/>
      <c r="O5" s="6"/>
    </row>
    <row r="6" spans="1:16" x14ac:dyDescent="0.3">
      <c r="A6" s="9" t="s">
        <v>683</v>
      </c>
      <c r="B6" s="28">
        <v>2226.2199999999998</v>
      </c>
      <c r="C6" s="113" t="s">
        <v>681</v>
      </c>
      <c r="D6" s="294">
        <v>2189.0100000000002</v>
      </c>
      <c r="E6" s="113" t="s">
        <v>681</v>
      </c>
      <c r="F6" s="147">
        <v>2152.42</v>
      </c>
      <c r="G6" s="113" t="s">
        <v>681</v>
      </c>
      <c r="H6" s="147">
        <v>2116.44</v>
      </c>
      <c r="I6" s="113" t="s">
        <v>681</v>
      </c>
      <c r="J6" s="147">
        <v>2081.06</v>
      </c>
      <c r="K6" s="113" t="s">
        <v>682</v>
      </c>
      <c r="L6" s="113"/>
      <c r="M6" s="113"/>
      <c r="N6" s="113"/>
      <c r="O6" s="10"/>
    </row>
    <row r="7" spans="1:16" x14ac:dyDescent="0.3">
      <c r="B7" s="114"/>
    </row>
    <row r="8" spans="1:16" s="43" customFormat="1" ht="15.6" x14ac:dyDescent="0.3">
      <c r="A8" s="204" t="s">
        <v>684</v>
      </c>
      <c r="B8" s="28"/>
      <c r="C8" s="205"/>
      <c r="D8" s="204"/>
      <c r="E8" s="205"/>
      <c r="F8" s="204"/>
      <c r="G8" s="205"/>
      <c r="H8" s="204"/>
      <c r="I8" s="205"/>
      <c r="J8" s="205"/>
      <c r="K8" s="204"/>
      <c r="L8" s="205"/>
      <c r="M8" s="205"/>
      <c r="N8" s="206"/>
      <c r="O8" s="205"/>
      <c r="P8" s="205"/>
    </row>
    <row r="9" spans="1:16" s="129" customFormat="1" x14ac:dyDescent="0.3">
      <c r="A9" s="139"/>
      <c r="B9" s="139" t="s">
        <v>677</v>
      </c>
      <c r="C9" s="138"/>
      <c r="D9" s="125" t="s">
        <v>283</v>
      </c>
      <c r="E9" s="138"/>
      <c r="F9" s="125" t="s">
        <v>678</v>
      </c>
      <c r="G9" s="138"/>
      <c r="H9" s="125" t="s">
        <v>17</v>
      </c>
      <c r="I9" s="138"/>
      <c r="J9" s="125" t="s">
        <v>679</v>
      </c>
      <c r="K9" s="138"/>
      <c r="L9" s="140"/>
      <c r="M9" s="141"/>
      <c r="N9" s="142"/>
      <c r="O9" s="143"/>
    </row>
    <row r="10" spans="1:16" x14ac:dyDescent="0.3">
      <c r="A10" s="9" t="s">
        <v>685</v>
      </c>
      <c r="B10" s="120">
        <v>6284.35</v>
      </c>
      <c r="C10" s="10" t="s">
        <v>615</v>
      </c>
      <c r="D10" s="295">
        <v>6179.3</v>
      </c>
      <c r="E10" s="10" t="s">
        <v>615</v>
      </c>
      <c r="F10" s="29">
        <v>6076.01</v>
      </c>
      <c r="G10" s="10" t="s">
        <v>615</v>
      </c>
      <c r="H10" s="29">
        <v>5974.44</v>
      </c>
      <c r="I10" s="10" t="s">
        <v>615</v>
      </c>
      <c r="J10" s="26">
        <v>5874.57</v>
      </c>
      <c r="K10" s="10" t="s">
        <v>615</v>
      </c>
      <c r="L10" s="27"/>
      <c r="M10" s="10"/>
      <c r="N10" s="26"/>
      <c r="O10" s="10"/>
    </row>
    <row r="13" spans="1:16" s="43" customFormat="1" ht="15.6" x14ac:dyDescent="0.3">
      <c r="A13" s="204" t="s">
        <v>686</v>
      </c>
      <c r="B13" s="204"/>
      <c r="C13" s="205"/>
      <c r="D13" s="204"/>
      <c r="E13" s="205"/>
      <c r="F13" s="204"/>
      <c r="G13" s="205"/>
      <c r="H13" s="204"/>
      <c r="I13" s="205"/>
      <c r="J13" s="205"/>
      <c r="K13" s="204"/>
      <c r="L13" s="205"/>
      <c r="M13" s="205"/>
      <c r="N13" s="206"/>
      <c r="O13" s="205"/>
      <c r="P13" s="205"/>
    </row>
    <row r="14" spans="1:16" s="129" customFormat="1" x14ac:dyDescent="0.3">
      <c r="A14" s="139"/>
      <c r="B14" s="139"/>
      <c r="C14" s="138"/>
      <c r="D14" s="125"/>
      <c r="E14" s="138"/>
      <c r="F14" s="125"/>
      <c r="G14" s="138"/>
      <c r="H14" s="125" t="s">
        <v>687</v>
      </c>
      <c r="I14" s="138"/>
      <c r="J14" s="140" t="s">
        <v>59</v>
      </c>
      <c r="K14" s="141"/>
      <c r="L14" s="142" t="s">
        <v>638</v>
      </c>
      <c r="M14" s="143"/>
    </row>
    <row r="15" spans="1:16" x14ac:dyDescent="0.3">
      <c r="A15" s="9" t="s">
        <v>688</v>
      </c>
      <c r="B15" s="9"/>
      <c r="C15" s="10"/>
      <c r="D15" s="26"/>
      <c r="E15" s="10"/>
      <c r="F15" s="26"/>
      <c r="G15" s="10"/>
      <c r="H15" s="26">
        <v>5874.57</v>
      </c>
      <c r="I15" s="10" t="s">
        <v>689</v>
      </c>
      <c r="J15" s="27">
        <v>5776.37</v>
      </c>
      <c r="K15" s="10" t="s">
        <v>615</v>
      </c>
      <c r="L15" s="26">
        <v>5830.01</v>
      </c>
      <c r="M15" s="10" t="s">
        <v>615</v>
      </c>
    </row>
  </sheetData>
  <pageMargins left="0.7" right="0.7" top="0.75" bottom="0.75" header="0.3" footer="0.3"/>
  <pageSetup paperSize="9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LH59"/>
  <sheetViews>
    <sheetView zoomScaleNormal="100" workbookViewId="0">
      <selection activeCell="B11" sqref="B11"/>
    </sheetView>
  </sheetViews>
  <sheetFormatPr defaultRowHeight="14.4" x14ac:dyDescent="0.3"/>
  <cols>
    <col min="1" max="1" width="76.88671875" customWidth="1"/>
    <col min="2" max="2" width="14.6640625" customWidth="1"/>
    <col min="3" max="3" width="47.44140625" customWidth="1"/>
    <col min="4" max="4" width="15.33203125" bestFit="1" customWidth="1"/>
    <col min="5" max="5" width="40.33203125" bestFit="1" customWidth="1"/>
    <col min="6" max="6" width="15.33203125" bestFit="1" customWidth="1"/>
    <col min="7" max="7" width="35.6640625" bestFit="1" customWidth="1"/>
    <col min="8" max="8" width="14.109375" bestFit="1" customWidth="1"/>
    <col min="9" max="9" width="35.6640625" bestFit="1" customWidth="1"/>
    <col min="10" max="10" width="9" bestFit="1" customWidth="1"/>
    <col min="11" max="11" width="36.33203125" customWidth="1"/>
    <col min="12" max="12" width="11.88671875" customWidth="1"/>
    <col min="13" max="13" width="35.6640625" bestFit="1" customWidth="1"/>
    <col min="14" max="14" width="10.5546875" customWidth="1"/>
    <col min="15" max="15" width="35.6640625" bestFit="1" customWidth="1"/>
    <col min="16" max="16" width="29.88671875" bestFit="1" customWidth="1"/>
    <col min="17" max="17" width="35.6640625" bestFit="1" customWidth="1"/>
    <col min="18" max="18" width="28.5546875" bestFit="1" customWidth="1"/>
    <col min="19" max="19" width="39.33203125" bestFit="1" customWidth="1"/>
    <col min="20" max="20" width="28.5546875" bestFit="1" customWidth="1"/>
    <col min="21" max="21" width="35.6640625" bestFit="1" customWidth="1"/>
    <col min="22" max="22" width="28.5546875" bestFit="1" customWidth="1"/>
    <col min="23" max="23" width="35.6640625" bestFit="1" customWidth="1"/>
    <col min="24" max="24" width="20.88671875" bestFit="1" customWidth="1"/>
    <col min="25" max="25" width="35.6640625" bestFit="1" customWidth="1"/>
    <col min="26" max="26" width="10" customWidth="1"/>
    <col min="27" max="27" width="38.44140625" bestFit="1" customWidth="1"/>
    <col min="28" max="28" width="9.88671875" customWidth="1"/>
    <col min="29" max="29" width="38.44140625" bestFit="1" customWidth="1"/>
    <col min="30" max="30" width="9.44140625" customWidth="1"/>
    <col min="31" max="31" width="38.44140625" bestFit="1" customWidth="1"/>
    <col min="32" max="32" width="9.5546875" style="3" customWidth="1"/>
    <col min="33" max="33" width="38.44140625" bestFit="1" customWidth="1"/>
  </cols>
  <sheetData>
    <row r="1" spans="1:5048" s="1" customFormat="1" ht="25.95" customHeight="1" x14ac:dyDescent="0.45">
      <c r="A1" s="4" t="s">
        <v>50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241"/>
      <c r="AA1" s="4"/>
      <c r="AB1" s="4"/>
      <c r="AC1" s="4"/>
      <c r="AD1" s="4"/>
      <c r="AE1" s="4"/>
      <c r="AF1" s="2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  <c r="AMK1"/>
      <c r="AML1"/>
      <c r="AMM1"/>
      <c r="AMN1"/>
      <c r="AMO1"/>
      <c r="AMP1"/>
      <c r="AMQ1"/>
      <c r="AMR1"/>
      <c r="AMS1"/>
      <c r="AMT1"/>
      <c r="AMU1"/>
      <c r="AMV1"/>
      <c r="AMW1"/>
      <c r="AMX1"/>
      <c r="AMY1"/>
      <c r="AMZ1"/>
      <c r="ANA1"/>
      <c r="ANB1"/>
      <c r="ANC1"/>
      <c r="AND1"/>
      <c r="ANE1"/>
      <c r="ANF1"/>
      <c r="ANG1"/>
      <c r="ANH1"/>
      <c r="ANI1"/>
      <c r="ANJ1"/>
      <c r="ANK1"/>
      <c r="ANL1"/>
      <c r="ANM1"/>
      <c r="ANN1"/>
      <c r="ANO1"/>
      <c r="ANP1"/>
      <c r="ANQ1"/>
      <c r="ANR1"/>
      <c r="ANS1"/>
      <c r="ANT1"/>
      <c r="ANU1"/>
      <c r="ANV1"/>
      <c r="ANW1"/>
      <c r="ANX1"/>
      <c r="ANY1"/>
      <c r="ANZ1"/>
      <c r="AOA1"/>
      <c r="AOB1"/>
      <c r="AOC1"/>
      <c r="AOD1"/>
      <c r="AOE1"/>
      <c r="AOF1"/>
      <c r="AOG1"/>
      <c r="AOH1"/>
      <c r="AOI1"/>
      <c r="AOJ1"/>
      <c r="AOK1"/>
      <c r="AOL1"/>
      <c r="AOM1"/>
      <c r="AON1"/>
      <c r="AOO1"/>
      <c r="AOP1"/>
      <c r="AOQ1"/>
      <c r="AOR1"/>
      <c r="AOS1"/>
      <c r="AOT1"/>
      <c r="AOU1"/>
      <c r="AOV1"/>
      <c r="AOW1"/>
      <c r="AOX1"/>
      <c r="AOY1"/>
      <c r="AOZ1"/>
      <c r="APA1"/>
      <c r="APB1"/>
      <c r="APC1"/>
      <c r="APD1"/>
      <c r="APE1"/>
      <c r="APF1"/>
      <c r="APG1"/>
      <c r="APH1"/>
      <c r="API1"/>
      <c r="APJ1"/>
      <c r="APK1"/>
      <c r="APL1"/>
      <c r="APM1"/>
      <c r="APN1"/>
      <c r="APO1"/>
      <c r="APP1"/>
      <c r="APQ1"/>
      <c r="APR1"/>
      <c r="APS1"/>
      <c r="APT1"/>
      <c r="APU1"/>
      <c r="APV1"/>
      <c r="APW1"/>
      <c r="APX1"/>
      <c r="APY1"/>
      <c r="APZ1"/>
      <c r="AQA1"/>
      <c r="AQB1"/>
      <c r="AQC1"/>
      <c r="AQD1"/>
      <c r="AQE1"/>
      <c r="AQF1"/>
      <c r="AQG1"/>
      <c r="AQH1"/>
      <c r="AQI1"/>
      <c r="AQJ1"/>
      <c r="AQK1"/>
      <c r="AQL1"/>
      <c r="AQM1"/>
      <c r="AQN1"/>
      <c r="AQO1"/>
      <c r="AQP1"/>
      <c r="AQQ1"/>
      <c r="AQR1"/>
      <c r="AQS1"/>
      <c r="AQT1"/>
      <c r="AQU1"/>
      <c r="AQV1"/>
      <c r="AQW1"/>
      <c r="AQX1"/>
      <c r="AQY1"/>
      <c r="AQZ1"/>
      <c r="ARA1"/>
      <c r="ARB1"/>
      <c r="ARC1"/>
      <c r="ARD1"/>
      <c r="ARE1"/>
      <c r="ARF1"/>
      <c r="ARG1"/>
      <c r="ARH1"/>
      <c r="ARI1"/>
      <c r="ARJ1"/>
      <c r="ARK1"/>
      <c r="ARL1"/>
      <c r="ARM1"/>
      <c r="ARN1"/>
      <c r="ARO1"/>
      <c r="ARP1"/>
      <c r="ARQ1"/>
      <c r="ARR1"/>
      <c r="ARS1"/>
      <c r="ART1"/>
      <c r="ARU1"/>
      <c r="ARV1"/>
      <c r="ARW1"/>
      <c r="ARX1"/>
      <c r="ARY1"/>
      <c r="ARZ1"/>
      <c r="ASA1"/>
      <c r="ASB1"/>
      <c r="ASC1"/>
      <c r="ASD1"/>
      <c r="ASE1"/>
      <c r="ASF1"/>
      <c r="ASG1"/>
      <c r="ASH1"/>
      <c r="ASI1"/>
      <c r="ASJ1"/>
      <c r="ASK1"/>
      <c r="ASL1"/>
      <c r="ASM1"/>
      <c r="ASN1"/>
      <c r="ASO1"/>
      <c r="ASP1"/>
      <c r="ASQ1"/>
      <c r="ASR1"/>
      <c r="ASS1"/>
      <c r="AST1"/>
      <c r="ASU1"/>
      <c r="ASV1"/>
      <c r="ASW1"/>
      <c r="ASX1"/>
      <c r="ASY1"/>
      <c r="ASZ1"/>
      <c r="ATA1"/>
      <c r="ATB1"/>
      <c r="ATC1"/>
      <c r="ATD1"/>
      <c r="ATE1"/>
      <c r="ATF1"/>
      <c r="ATG1"/>
      <c r="ATH1"/>
      <c r="ATI1"/>
      <c r="ATJ1"/>
      <c r="ATK1"/>
      <c r="ATL1"/>
      <c r="ATM1"/>
      <c r="ATN1"/>
      <c r="ATO1"/>
      <c r="ATP1"/>
      <c r="ATQ1"/>
      <c r="ATR1"/>
      <c r="ATS1"/>
      <c r="ATT1"/>
      <c r="ATU1"/>
      <c r="ATV1"/>
      <c r="ATW1"/>
      <c r="ATX1"/>
      <c r="ATY1"/>
      <c r="ATZ1"/>
      <c r="AUA1"/>
      <c r="AUB1"/>
      <c r="AUC1"/>
      <c r="AUD1"/>
      <c r="AUE1"/>
      <c r="AUF1"/>
      <c r="AUG1"/>
      <c r="AUH1"/>
      <c r="AUI1"/>
      <c r="AUJ1"/>
      <c r="AUK1"/>
      <c r="AUL1"/>
      <c r="AUM1"/>
      <c r="AUN1"/>
      <c r="AUO1"/>
      <c r="AUP1"/>
      <c r="AUQ1"/>
      <c r="AUR1"/>
      <c r="AUS1"/>
      <c r="AUT1"/>
      <c r="AUU1"/>
      <c r="AUV1"/>
      <c r="AUW1"/>
      <c r="AUX1"/>
      <c r="AUY1"/>
      <c r="AUZ1"/>
      <c r="AVA1"/>
      <c r="AVB1"/>
      <c r="AVC1"/>
      <c r="AVD1"/>
      <c r="AVE1"/>
      <c r="AVF1"/>
      <c r="AVG1"/>
      <c r="AVH1"/>
      <c r="AVI1"/>
      <c r="AVJ1"/>
      <c r="AVK1"/>
      <c r="AVL1"/>
      <c r="AVM1"/>
      <c r="AVN1"/>
      <c r="AVO1"/>
      <c r="AVP1"/>
      <c r="AVQ1"/>
      <c r="AVR1"/>
      <c r="AVS1"/>
      <c r="AVT1"/>
      <c r="AVU1"/>
      <c r="AVV1"/>
      <c r="AVW1"/>
      <c r="AVX1"/>
      <c r="AVY1"/>
      <c r="AVZ1"/>
      <c r="AWA1"/>
      <c r="AWB1"/>
      <c r="AWC1"/>
      <c r="AWD1"/>
      <c r="AWE1"/>
      <c r="AWF1"/>
      <c r="AWG1"/>
      <c r="AWH1"/>
      <c r="AWI1"/>
      <c r="AWJ1"/>
      <c r="AWK1"/>
      <c r="AWL1"/>
      <c r="AWM1"/>
      <c r="AWN1"/>
      <c r="AWO1"/>
      <c r="AWP1"/>
      <c r="AWQ1"/>
      <c r="AWR1"/>
      <c r="AWS1"/>
      <c r="AWT1"/>
      <c r="AWU1"/>
      <c r="AWV1"/>
      <c r="AWW1"/>
      <c r="AWX1"/>
      <c r="AWY1"/>
      <c r="AWZ1"/>
      <c r="AXA1"/>
      <c r="AXB1"/>
      <c r="AXC1"/>
      <c r="AXD1"/>
      <c r="AXE1"/>
      <c r="AXF1"/>
      <c r="AXG1"/>
      <c r="AXH1"/>
      <c r="AXI1"/>
      <c r="AXJ1"/>
      <c r="AXK1"/>
      <c r="AXL1"/>
      <c r="AXM1"/>
      <c r="AXN1"/>
      <c r="AXO1"/>
      <c r="AXP1"/>
      <c r="AXQ1"/>
      <c r="AXR1"/>
      <c r="AXS1"/>
      <c r="AXT1"/>
      <c r="AXU1"/>
      <c r="AXV1"/>
      <c r="AXW1"/>
      <c r="AXX1"/>
      <c r="AXY1"/>
      <c r="AXZ1"/>
      <c r="AYA1"/>
      <c r="AYB1"/>
      <c r="AYC1"/>
      <c r="AYD1"/>
      <c r="AYE1"/>
      <c r="AYF1"/>
      <c r="AYG1"/>
      <c r="AYH1"/>
      <c r="AYI1"/>
      <c r="AYJ1"/>
      <c r="AYK1"/>
      <c r="AYL1"/>
      <c r="AYM1"/>
      <c r="AYN1"/>
      <c r="AYO1"/>
      <c r="AYP1"/>
      <c r="AYQ1"/>
      <c r="AYR1"/>
      <c r="AYS1"/>
      <c r="AYT1"/>
      <c r="AYU1"/>
      <c r="AYV1"/>
      <c r="AYW1"/>
      <c r="AYX1"/>
      <c r="AYY1"/>
      <c r="AYZ1"/>
      <c r="AZA1"/>
      <c r="AZB1"/>
      <c r="AZC1"/>
      <c r="AZD1"/>
      <c r="AZE1"/>
      <c r="AZF1"/>
      <c r="AZG1"/>
      <c r="AZH1"/>
      <c r="AZI1"/>
      <c r="AZJ1"/>
      <c r="AZK1"/>
      <c r="AZL1"/>
      <c r="AZM1"/>
      <c r="AZN1"/>
      <c r="AZO1"/>
      <c r="AZP1"/>
      <c r="AZQ1"/>
      <c r="AZR1"/>
      <c r="AZS1"/>
      <c r="AZT1"/>
      <c r="AZU1"/>
      <c r="AZV1"/>
      <c r="AZW1"/>
      <c r="AZX1"/>
      <c r="AZY1"/>
      <c r="AZZ1"/>
      <c r="BAA1"/>
      <c r="BAB1"/>
      <c r="BAC1"/>
      <c r="BAD1"/>
      <c r="BAE1"/>
      <c r="BAF1"/>
      <c r="BAG1"/>
      <c r="BAH1"/>
      <c r="BAI1"/>
      <c r="BAJ1"/>
      <c r="BAK1"/>
      <c r="BAL1"/>
      <c r="BAM1"/>
      <c r="BAN1"/>
      <c r="BAO1"/>
      <c r="BAP1"/>
      <c r="BAQ1"/>
      <c r="BAR1"/>
      <c r="BAS1"/>
      <c r="BAT1"/>
      <c r="BAU1"/>
      <c r="BAV1"/>
      <c r="BAW1"/>
      <c r="BAX1"/>
      <c r="BAY1"/>
      <c r="BAZ1"/>
      <c r="BBA1"/>
      <c r="BBB1"/>
      <c r="BBC1"/>
      <c r="BBD1"/>
      <c r="BBE1"/>
      <c r="BBF1"/>
      <c r="BBG1"/>
      <c r="BBH1"/>
      <c r="BBI1"/>
      <c r="BBJ1"/>
      <c r="BBK1"/>
      <c r="BBL1"/>
      <c r="BBM1"/>
      <c r="BBN1"/>
      <c r="BBO1"/>
      <c r="BBP1"/>
      <c r="BBQ1"/>
      <c r="BBR1"/>
      <c r="BBS1"/>
      <c r="BBT1"/>
      <c r="BBU1"/>
      <c r="BBV1"/>
      <c r="BBW1"/>
      <c r="BBX1"/>
      <c r="BBY1"/>
      <c r="BBZ1"/>
      <c r="BCA1"/>
      <c r="BCB1"/>
      <c r="BCC1"/>
      <c r="BCD1"/>
      <c r="BCE1"/>
      <c r="BCF1"/>
      <c r="BCG1"/>
      <c r="BCH1"/>
      <c r="BCI1"/>
      <c r="BCJ1"/>
      <c r="BCK1"/>
      <c r="BCL1"/>
      <c r="BCM1"/>
      <c r="BCN1"/>
      <c r="BCO1"/>
      <c r="BCP1"/>
      <c r="BCQ1"/>
      <c r="BCR1"/>
      <c r="BCS1"/>
      <c r="BCT1"/>
      <c r="BCU1"/>
      <c r="BCV1"/>
      <c r="BCW1"/>
      <c r="BCX1"/>
      <c r="BCY1"/>
      <c r="BCZ1"/>
      <c r="BDA1"/>
      <c r="BDB1"/>
      <c r="BDC1"/>
      <c r="BDD1"/>
      <c r="BDE1"/>
      <c r="BDF1"/>
      <c r="BDG1"/>
      <c r="BDH1"/>
      <c r="BDI1"/>
      <c r="BDJ1"/>
      <c r="BDK1"/>
      <c r="BDL1"/>
      <c r="BDM1"/>
      <c r="BDN1"/>
      <c r="BDO1"/>
      <c r="BDP1"/>
      <c r="BDQ1"/>
      <c r="BDR1"/>
      <c r="BDS1"/>
      <c r="BDT1"/>
      <c r="BDU1"/>
      <c r="BDV1"/>
      <c r="BDW1"/>
      <c r="BDX1"/>
      <c r="BDY1"/>
      <c r="BDZ1"/>
      <c r="BEA1"/>
      <c r="BEB1"/>
      <c r="BEC1"/>
      <c r="BED1"/>
      <c r="BEE1"/>
      <c r="BEF1"/>
      <c r="BEG1"/>
      <c r="BEH1"/>
      <c r="BEI1"/>
      <c r="BEJ1"/>
      <c r="BEK1"/>
      <c r="BEL1"/>
      <c r="BEM1"/>
      <c r="BEN1"/>
      <c r="BEO1"/>
      <c r="BEP1"/>
      <c r="BEQ1"/>
      <c r="BER1"/>
      <c r="BES1"/>
      <c r="BET1"/>
      <c r="BEU1"/>
      <c r="BEV1"/>
      <c r="BEW1"/>
      <c r="BEX1"/>
      <c r="BEY1"/>
      <c r="BEZ1"/>
      <c r="BFA1"/>
      <c r="BFB1"/>
      <c r="BFC1"/>
      <c r="BFD1"/>
      <c r="BFE1"/>
      <c r="BFF1"/>
      <c r="BFG1"/>
      <c r="BFH1"/>
      <c r="BFI1"/>
      <c r="BFJ1"/>
      <c r="BFK1"/>
      <c r="BFL1"/>
      <c r="BFM1"/>
      <c r="BFN1"/>
      <c r="BFO1"/>
      <c r="BFP1"/>
      <c r="BFQ1"/>
      <c r="BFR1"/>
      <c r="BFS1"/>
      <c r="BFT1"/>
      <c r="BFU1"/>
      <c r="BFV1"/>
      <c r="BFW1"/>
      <c r="BFX1"/>
      <c r="BFY1"/>
      <c r="BFZ1"/>
      <c r="BGA1"/>
      <c r="BGB1"/>
      <c r="BGC1"/>
      <c r="BGD1"/>
      <c r="BGE1"/>
      <c r="BGF1"/>
      <c r="BGG1"/>
      <c r="BGH1"/>
      <c r="BGI1"/>
      <c r="BGJ1"/>
      <c r="BGK1"/>
      <c r="BGL1"/>
      <c r="BGM1"/>
      <c r="BGN1"/>
      <c r="BGO1"/>
      <c r="BGP1"/>
      <c r="BGQ1"/>
      <c r="BGR1"/>
      <c r="BGS1"/>
      <c r="BGT1"/>
      <c r="BGU1"/>
      <c r="BGV1"/>
      <c r="BGW1"/>
      <c r="BGX1"/>
      <c r="BGY1"/>
      <c r="BGZ1"/>
      <c r="BHA1"/>
      <c r="BHB1"/>
      <c r="BHC1"/>
      <c r="BHD1"/>
      <c r="BHE1"/>
      <c r="BHF1"/>
      <c r="BHG1"/>
      <c r="BHH1"/>
      <c r="BHI1"/>
      <c r="BHJ1"/>
      <c r="BHK1"/>
      <c r="BHL1"/>
      <c r="BHM1"/>
      <c r="BHN1"/>
      <c r="BHO1"/>
      <c r="BHP1"/>
      <c r="BHQ1"/>
      <c r="BHR1"/>
      <c r="BHS1"/>
      <c r="BHT1"/>
      <c r="BHU1"/>
      <c r="BHV1"/>
      <c r="BHW1"/>
      <c r="BHX1"/>
      <c r="BHY1"/>
      <c r="BHZ1"/>
      <c r="BIA1"/>
      <c r="BIB1"/>
      <c r="BIC1"/>
      <c r="BID1"/>
      <c r="BIE1"/>
      <c r="BIF1"/>
      <c r="BIG1"/>
      <c r="BIH1"/>
      <c r="BII1"/>
      <c r="BIJ1"/>
      <c r="BIK1"/>
      <c r="BIL1"/>
      <c r="BIM1"/>
      <c r="BIN1"/>
      <c r="BIO1"/>
      <c r="BIP1"/>
      <c r="BIQ1"/>
      <c r="BIR1"/>
      <c r="BIS1"/>
      <c r="BIT1"/>
      <c r="BIU1"/>
      <c r="BIV1"/>
      <c r="BIW1"/>
      <c r="BIX1"/>
      <c r="BIY1"/>
      <c r="BIZ1"/>
      <c r="BJA1"/>
      <c r="BJB1"/>
      <c r="BJC1"/>
      <c r="BJD1"/>
      <c r="BJE1"/>
      <c r="BJF1"/>
      <c r="BJG1"/>
      <c r="BJH1"/>
      <c r="BJI1"/>
      <c r="BJJ1"/>
      <c r="BJK1"/>
      <c r="BJL1"/>
      <c r="BJM1"/>
      <c r="BJN1"/>
      <c r="BJO1"/>
      <c r="BJP1"/>
      <c r="BJQ1"/>
      <c r="BJR1"/>
      <c r="BJS1"/>
      <c r="BJT1"/>
      <c r="BJU1"/>
      <c r="BJV1"/>
      <c r="BJW1"/>
      <c r="BJX1"/>
      <c r="BJY1"/>
      <c r="BJZ1"/>
      <c r="BKA1"/>
      <c r="BKB1"/>
      <c r="BKC1"/>
      <c r="BKD1"/>
      <c r="BKE1"/>
      <c r="BKF1"/>
      <c r="BKG1"/>
      <c r="BKH1"/>
      <c r="BKI1"/>
      <c r="BKJ1"/>
      <c r="BKK1"/>
      <c r="BKL1"/>
      <c r="BKM1"/>
      <c r="BKN1"/>
      <c r="BKO1"/>
      <c r="BKP1"/>
      <c r="BKQ1"/>
      <c r="BKR1"/>
      <c r="BKS1"/>
      <c r="BKT1"/>
      <c r="BKU1"/>
      <c r="BKV1"/>
      <c r="BKW1"/>
      <c r="BKX1"/>
      <c r="BKY1"/>
      <c r="BKZ1"/>
      <c r="BLA1"/>
      <c r="BLB1"/>
      <c r="BLC1"/>
      <c r="BLD1"/>
      <c r="BLE1"/>
      <c r="BLF1"/>
      <c r="BLG1"/>
      <c r="BLH1"/>
      <c r="BLI1"/>
      <c r="BLJ1"/>
      <c r="BLK1"/>
      <c r="BLL1"/>
      <c r="BLM1"/>
      <c r="BLN1"/>
      <c r="BLO1"/>
      <c r="BLP1"/>
      <c r="BLQ1"/>
      <c r="BLR1"/>
      <c r="BLS1"/>
      <c r="BLT1"/>
      <c r="BLU1"/>
      <c r="BLV1"/>
      <c r="BLW1"/>
      <c r="BLX1"/>
      <c r="BLY1"/>
      <c r="BLZ1"/>
      <c r="BMA1"/>
      <c r="BMB1"/>
      <c r="BMC1"/>
      <c r="BMD1"/>
      <c r="BME1"/>
      <c r="BMF1"/>
      <c r="BMG1"/>
      <c r="BMH1"/>
      <c r="BMI1"/>
      <c r="BMJ1"/>
      <c r="BMK1"/>
      <c r="BML1"/>
      <c r="BMM1"/>
      <c r="BMN1"/>
      <c r="BMO1"/>
      <c r="BMP1"/>
      <c r="BMQ1"/>
      <c r="BMR1"/>
      <c r="BMS1"/>
      <c r="BMT1"/>
      <c r="BMU1"/>
      <c r="BMV1"/>
      <c r="BMW1"/>
      <c r="BMX1"/>
      <c r="BMY1"/>
      <c r="BMZ1"/>
      <c r="BNA1"/>
      <c r="BNB1"/>
      <c r="BNC1"/>
      <c r="BND1"/>
      <c r="BNE1"/>
      <c r="BNF1"/>
      <c r="BNG1"/>
      <c r="BNH1"/>
      <c r="BNI1"/>
      <c r="BNJ1"/>
      <c r="BNK1"/>
      <c r="BNL1"/>
      <c r="BNM1"/>
      <c r="BNN1"/>
      <c r="BNO1"/>
      <c r="BNP1"/>
      <c r="BNQ1"/>
      <c r="BNR1"/>
      <c r="BNS1"/>
      <c r="BNT1"/>
      <c r="BNU1"/>
      <c r="BNV1"/>
      <c r="BNW1"/>
      <c r="BNX1"/>
      <c r="BNY1"/>
      <c r="BNZ1"/>
      <c r="BOA1"/>
      <c r="BOB1"/>
      <c r="BOC1"/>
      <c r="BOD1"/>
      <c r="BOE1"/>
      <c r="BOF1"/>
      <c r="BOG1"/>
      <c r="BOH1"/>
      <c r="BOI1"/>
      <c r="BOJ1"/>
      <c r="BOK1"/>
      <c r="BOL1"/>
      <c r="BOM1"/>
      <c r="BON1"/>
      <c r="BOO1"/>
      <c r="BOP1"/>
      <c r="BOQ1"/>
      <c r="BOR1"/>
      <c r="BOS1"/>
      <c r="BOT1"/>
      <c r="BOU1"/>
      <c r="BOV1"/>
      <c r="BOW1"/>
      <c r="BOX1"/>
      <c r="BOY1"/>
      <c r="BOZ1"/>
      <c r="BPA1"/>
      <c r="BPB1"/>
      <c r="BPC1"/>
      <c r="BPD1"/>
      <c r="BPE1"/>
      <c r="BPF1"/>
      <c r="BPG1"/>
      <c r="BPH1"/>
      <c r="BPI1"/>
      <c r="BPJ1"/>
      <c r="BPK1"/>
      <c r="BPL1"/>
      <c r="BPM1"/>
      <c r="BPN1"/>
      <c r="BPO1"/>
      <c r="BPP1"/>
      <c r="BPQ1"/>
      <c r="BPR1"/>
      <c r="BPS1"/>
      <c r="BPT1"/>
      <c r="BPU1"/>
      <c r="BPV1"/>
      <c r="BPW1"/>
      <c r="BPX1"/>
      <c r="BPY1"/>
      <c r="BPZ1"/>
      <c r="BQA1"/>
      <c r="BQB1"/>
      <c r="BQC1"/>
      <c r="BQD1"/>
      <c r="BQE1"/>
      <c r="BQF1"/>
      <c r="BQG1"/>
      <c r="BQH1"/>
      <c r="BQI1"/>
      <c r="BQJ1"/>
      <c r="BQK1"/>
      <c r="BQL1"/>
      <c r="BQM1"/>
      <c r="BQN1"/>
      <c r="BQO1"/>
      <c r="BQP1"/>
      <c r="BQQ1"/>
      <c r="BQR1"/>
      <c r="BQS1"/>
      <c r="BQT1"/>
      <c r="BQU1"/>
      <c r="BQV1"/>
      <c r="BQW1"/>
      <c r="BQX1"/>
      <c r="BQY1"/>
      <c r="BQZ1"/>
      <c r="BRA1"/>
      <c r="BRB1"/>
      <c r="BRC1"/>
      <c r="BRD1"/>
      <c r="BRE1"/>
      <c r="BRF1"/>
      <c r="BRG1"/>
      <c r="BRH1"/>
      <c r="BRI1"/>
      <c r="BRJ1"/>
      <c r="BRK1"/>
      <c r="BRL1"/>
      <c r="BRM1"/>
      <c r="BRN1"/>
      <c r="BRO1"/>
      <c r="BRP1"/>
      <c r="BRQ1"/>
      <c r="BRR1"/>
      <c r="BRS1"/>
      <c r="BRT1"/>
      <c r="BRU1"/>
      <c r="BRV1"/>
      <c r="BRW1"/>
      <c r="BRX1"/>
      <c r="BRY1"/>
      <c r="BRZ1"/>
      <c r="BSA1"/>
      <c r="BSB1"/>
      <c r="BSC1"/>
      <c r="BSD1"/>
      <c r="BSE1"/>
      <c r="BSF1"/>
      <c r="BSG1"/>
      <c r="BSH1"/>
      <c r="BSI1"/>
      <c r="BSJ1"/>
      <c r="BSK1"/>
      <c r="BSL1"/>
      <c r="BSM1"/>
      <c r="BSN1"/>
      <c r="BSO1"/>
      <c r="BSP1"/>
      <c r="BSQ1"/>
      <c r="BSR1"/>
      <c r="BSS1"/>
      <c r="BST1"/>
      <c r="BSU1"/>
      <c r="BSV1"/>
      <c r="BSW1"/>
      <c r="BSX1"/>
      <c r="BSY1"/>
      <c r="BSZ1"/>
      <c r="BTA1"/>
      <c r="BTB1"/>
      <c r="BTC1"/>
      <c r="BTD1"/>
      <c r="BTE1"/>
      <c r="BTF1"/>
      <c r="BTG1"/>
      <c r="BTH1"/>
      <c r="BTI1"/>
      <c r="BTJ1"/>
      <c r="BTK1"/>
      <c r="BTL1"/>
      <c r="BTM1"/>
      <c r="BTN1"/>
      <c r="BTO1"/>
      <c r="BTP1"/>
      <c r="BTQ1"/>
      <c r="BTR1"/>
      <c r="BTS1"/>
      <c r="BTT1"/>
      <c r="BTU1"/>
      <c r="BTV1"/>
      <c r="BTW1"/>
      <c r="BTX1"/>
      <c r="BTY1"/>
      <c r="BTZ1"/>
      <c r="BUA1"/>
      <c r="BUB1"/>
      <c r="BUC1"/>
      <c r="BUD1"/>
      <c r="BUE1"/>
      <c r="BUF1"/>
      <c r="BUG1"/>
      <c r="BUH1"/>
      <c r="BUI1"/>
      <c r="BUJ1"/>
      <c r="BUK1"/>
      <c r="BUL1"/>
      <c r="BUM1"/>
      <c r="BUN1"/>
      <c r="BUO1"/>
      <c r="BUP1"/>
      <c r="BUQ1"/>
      <c r="BUR1"/>
      <c r="BUS1"/>
      <c r="BUT1"/>
      <c r="BUU1"/>
      <c r="BUV1"/>
      <c r="BUW1"/>
      <c r="BUX1"/>
      <c r="BUY1"/>
      <c r="BUZ1"/>
      <c r="BVA1"/>
      <c r="BVB1"/>
      <c r="BVC1"/>
      <c r="BVD1"/>
      <c r="BVE1"/>
      <c r="BVF1"/>
      <c r="BVG1"/>
      <c r="BVH1"/>
      <c r="BVI1"/>
      <c r="BVJ1"/>
      <c r="BVK1"/>
      <c r="BVL1"/>
      <c r="BVM1"/>
      <c r="BVN1"/>
      <c r="BVO1"/>
      <c r="BVP1"/>
      <c r="BVQ1"/>
      <c r="BVR1"/>
      <c r="BVS1"/>
      <c r="BVT1"/>
      <c r="BVU1"/>
      <c r="BVV1"/>
      <c r="BVW1"/>
      <c r="BVX1"/>
      <c r="BVY1"/>
      <c r="BVZ1"/>
      <c r="BWA1"/>
      <c r="BWB1"/>
      <c r="BWC1"/>
      <c r="BWD1"/>
      <c r="BWE1"/>
      <c r="BWF1"/>
      <c r="BWG1"/>
      <c r="BWH1"/>
      <c r="BWI1"/>
      <c r="BWJ1"/>
      <c r="BWK1"/>
      <c r="BWL1"/>
      <c r="BWM1"/>
      <c r="BWN1"/>
      <c r="BWO1"/>
      <c r="BWP1"/>
      <c r="BWQ1"/>
      <c r="BWR1"/>
      <c r="BWS1"/>
      <c r="BWT1"/>
      <c r="BWU1"/>
      <c r="BWV1"/>
      <c r="BWW1"/>
      <c r="BWX1"/>
      <c r="BWY1"/>
      <c r="BWZ1"/>
      <c r="BXA1"/>
      <c r="BXB1"/>
      <c r="BXC1"/>
      <c r="BXD1"/>
      <c r="BXE1"/>
      <c r="BXF1"/>
      <c r="BXG1"/>
      <c r="BXH1"/>
      <c r="BXI1"/>
      <c r="BXJ1"/>
      <c r="BXK1"/>
      <c r="BXL1"/>
      <c r="BXM1"/>
      <c r="BXN1"/>
      <c r="BXO1"/>
      <c r="BXP1"/>
      <c r="BXQ1"/>
      <c r="BXR1"/>
      <c r="BXS1"/>
      <c r="BXT1"/>
      <c r="BXU1"/>
      <c r="BXV1"/>
      <c r="BXW1"/>
      <c r="BXX1"/>
      <c r="BXY1"/>
      <c r="BXZ1"/>
      <c r="BYA1"/>
      <c r="BYB1"/>
      <c r="BYC1"/>
      <c r="BYD1"/>
      <c r="BYE1"/>
      <c r="BYF1"/>
      <c r="BYG1"/>
      <c r="BYH1"/>
      <c r="BYI1"/>
      <c r="BYJ1"/>
      <c r="BYK1"/>
      <c r="BYL1"/>
      <c r="BYM1"/>
      <c r="BYN1"/>
      <c r="BYO1"/>
      <c r="BYP1"/>
      <c r="BYQ1"/>
      <c r="BYR1"/>
      <c r="BYS1"/>
      <c r="BYT1"/>
      <c r="BYU1"/>
      <c r="BYV1"/>
      <c r="BYW1"/>
      <c r="BYX1"/>
      <c r="BYY1"/>
      <c r="BYZ1"/>
      <c r="BZA1"/>
      <c r="BZB1"/>
      <c r="BZC1"/>
      <c r="BZD1"/>
      <c r="BZE1"/>
      <c r="BZF1"/>
      <c r="BZG1"/>
      <c r="BZH1"/>
      <c r="BZI1"/>
      <c r="BZJ1"/>
      <c r="BZK1"/>
      <c r="BZL1"/>
      <c r="BZM1"/>
      <c r="BZN1"/>
      <c r="BZO1"/>
      <c r="BZP1"/>
      <c r="BZQ1"/>
      <c r="BZR1"/>
      <c r="BZS1"/>
      <c r="BZT1"/>
      <c r="BZU1"/>
      <c r="BZV1"/>
      <c r="BZW1"/>
      <c r="BZX1"/>
      <c r="BZY1"/>
      <c r="BZZ1"/>
      <c r="CAA1"/>
      <c r="CAB1"/>
      <c r="CAC1"/>
      <c r="CAD1"/>
      <c r="CAE1"/>
      <c r="CAF1"/>
      <c r="CAG1"/>
      <c r="CAH1"/>
      <c r="CAI1"/>
      <c r="CAJ1"/>
      <c r="CAK1"/>
      <c r="CAL1"/>
      <c r="CAM1"/>
      <c r="CAN1"/>
      <c r="CAO1"/>
      <c r="CAP1"/>
      <c r="CAQ1"/>
      <c r="CAR1"/>
      <c r="CAS1"/>
      <c r="CAT1"/>
      <c r="CAU1"/>
      <c r="CAV1"/>
      <c r="CAW1"/>
      <c r="CAX1"/>
      <c r="CAY1"/>
      <c r="CAZ1"/>
      <c r="CBA1"/>
      <c r="CBB1"/>
      <c r="CBC1"/>
      <c r="CBD1"/>
      <c r="CBE1"/>
      <c r="CBF1"/>
      <c r="CBG1"/>
      <c r="CBH1"/>
      <c r="CBI1"/>
      <c r="CBJ1"/>
      <c r="CBK1"/>
      <c r="CBL1"/>
      <c r="CBM1"/>
      <c r="CBN1"/>
      <c r="CBO1"/>
      <c r="CBP1"/>
      <c r="CBQ1"/>
      <c r="CBR1"/>
      <c r="CBS1"/>
      <c r="CBT1"/>
      <c r="CBU1"/>
      <c r="CBV1"/>
      <c r="CBW1"/>
      <c r="CBX1"/>
      <c r="CBY1"/>
      <c r="CBZ1"/>
      <c r="CCA1"/>
      <c r="CCB1"/>
      <c r="CCC1"/>
      <c r="CCD1"/>
      <c r="CCE1"/>
      <c r="CCF1"/>
      <c r="CCG1"/>
      <c r="CCH1"/>
      <c r="CCI1"/>
      <c r="CCJ1"/>
      <c r="CCK1"/>
      <c r="CCL1"/>
      <c r="CCM1"/>
      <c r="CCN1"/>
      <c r="CCO1"/>
      <c r="CCP1"/>
      <c r="CCQ1"/>
      <c r="CCR1"/>
      <c r="CCS1"/>
      <c r="CCT1"/>
      <c r="CCU1"/>
      <c r="CCV1"/>
      <c r="CCW1"/>
      <c r="CCX1"/>
      <c r="CCY1"/>
      <c r="CCZ1"/>
      <c r="CDA1"/>
      <c r="CDB1"/>
      <c r="CDC1"/>
      <c r="CDD1"/>
      <c r="CDE1"/>
      <c r="CDF1"/>
      <c r="CDG1"/>
      <c r="CDH1"/>
      <c r="CDI1"/>
      <c r="CDJ1"/>
      <c r="CDK1"/>
      <c r="CDL1"/>
      <c r="CDM1"/>
      <c r="CDN1"/>
      <c r="CDO1"/>
      <c r="CDP1"/>
      <c r="CDQ1"/>
      <c r="CDR1"/>
      <c r="CDS1"/>
      <c r="CDT1"/>
      <c r="CDU1"/>
      <c r="CDV1"/>
      <c r="CDW1"/>
      <c r="CDX1"/>
      <c r="CDY1"/>
      <c r="CDZ1"/>
      <c r="CEA1"/>
      <c r="CEB1"/>
      <c r="CEC1"/>
      <c r="CED1"/>
      <c r="CEE1"/>
      <c r="CEF1"/>
      <c r="CEG1"/>
      <c r="CEH1"/>
      <c r="CEI1"/>
      <c r="CEJ1"/>
      <c r="CEK1"/>
      <c r="CEL1"/>
      <c r="CEM1"/>
      <c r="CEN1"/>
      <c r="CEO1"/>
      <c r="CEP1"/>
      <c r="CEQ1"/>
      <c r="CER1"/>
      <c r="CES1"/>
      <c r="CET1"/>
      <c r="CEU1"/>
      <c r="CEV1"/>
      <c r="CEW1"/>
      <c r="CEX1"/>
      <c r="CEY1"/>
      <c r="CEZ1"/>
      <c r="CFA1"/>
      <c r="CFB1"/>
      <c r="CFC1"/>
      <c r="CFD1"/>
      <c r="CFE1"/>
      <c r="CFF1"/>
      <c r="CFG1"/>
      <c r="CFH1"/>
      <c r="CFI1"/>
      <c r="CFJ1"/>
      <c r="CFK1"/>
      <c r="CFL1"/>
      <c r="CFM1"/>
      <c r="CFN1"/>
      <c r="CFO1"/>
      <c r="CFP1"/>
      <c r="CFQ1"/>
      <c r="CFR1"/>
      <c r="CFS1"/>
      <c r="CFT1"/>
      <c r="CFU1"/>
      <c r="CFV1"/>
      <c r="CFW1"/>
      <c r="CFX1"/>
      <c r="CFY1"/>
      <c r="CFZ1"/>
      <c r="CGA1"/>
      <c r="CGB1"/>
      <c r="CGC1"/>
      <c r="CGD1"/>
      <c r="CGE1"/>
      <c r="CGF1"/>
      <c r="CGG1"/>
      <c r="CGH1"/>
      <c r="CGI1"/>
      <c r="CGJ1"/>
      <c r="CGK1"/>
      <c r="CGL1"/>
      <c r="CGM1"/>
      <c r="CGN1"/>
      <c r="CGO1"/>
      <c r="CGP1"/>
      <c r="CGQ1"/>
      <c r="CGR1"/>
      <c r="CGS1"/>
      <c r="CGT1"/>
      <c r="CGU1"/>
      <c r="CGV1"/>
      <c r="CGW1"/>
      <c r="CGX1"/>
      <c r="CGY1"/>
      <c r="CGZ1"/>
      <c r="CHA1"/>
      <c r="CHB1"/>
      <c r="CHC1"/>
      <c r="CHD1"/>
      <c r="CHE1"/>
      <c r="CHF1"/>
      <c r="CHG1"/>
      <c r="CHH1"/>
      <c r="CHI1"/>
      <c r="CHJ1"/>
      <c r="CHK1"/>
      <c r="CHL1"/>
      <c r="CHM1"/>
      <c r="CHN1"/>
      <c r="CHO1"/>
      <c r="CHP1"/>
      <c r="CHQ1"/>
      <c r="CHR1"/>
      <c r="CHS1"/>
      <c r="CHT1"/>
      <c r="CHU1"/>
      <c r="CHV1"/>
      <c r="CHW1"/>
      <c r="CHX1"/>
      <c r="CHY1"/>
      <c r="CHZ1"/>
      <c r="CIA1"/>
      <c r="CIB1"/>
      <c r="CIC1"/>
      <c r="CID1"/>
      <c r="CIE1"/>
      <c r="CIF1"/>
      <c r="CIG1"/>
      <c r="CIH1"/>
      <c r="CII1"/>
      <c r="CIJ1"/>
      <c r="CIK1"/>
      <c r="CIL1"/>
      <c r="CIM1"/>
      <c r="CIN1"/>
      <c r="CIO1"/>
      <c r="CIP1"/>
      <c r="CIQ1"/>
      <c r="CIR1"/>
      <c r="CIS1"/>
      <c r="CIT1"/>
      <c r="CIU1"/>
      <c r="CIV1"/>
      <c r="CIW1"/>
      <c r="CIX1"/>
      <c r="CIY1"/>
      <c r="CIZ1"/>
      <c r="CJA1"/>
      <c r="CJB1"/>
      <c r="CJC1"/>
      <c r="CJD1"/>
      <c r="CJE1"/>
      <c r="CJF1"/>
      <c r="CJG1"/>
      <c r="CJH1"/>
      <c r="CJI1"/>
      <c r="CJJ1"/>
      <c r="CJK1"/>
      <c r="CJL1"/>
      <c r="CJM1"/>
      <c r="CJN1"/>
      <c r="CJO1"/>
      <c r="CJP1"/>
      <c r="CJQ1"/>
      <c r="CJR1"/>
      <c r="CJS1"/>
      <c r="CJT1"/>
      <c r="CJU1"/>
      <c r="CJV1"/>
      <c r="CJW1"/>
      <c r="CJX1"/>
      <c r="CJY1"/>
      <c r="CJZ1"/>
      <c r="CKA1"/>
      <c r="CKB1"/>
      <c r="CKC1"/>
      <c r="CKD1"/>
      <c r="CKE1"/>
      <c r="CKF1"/>
      <c r="CKG1"/>
      <c r="CKH1"/>
      <c r="CKI1"/>
      <c r="CKJ1"/>
      <c r="CKK1"/>
      <c r="CKL1"/>
      <c r="CKM1"/>
      <c r="CKN1"/>
      <c r="CKO1"/>
      <c r="CKP1"/>
      <c r="CKQ1"/>
      <c r="CKR1"/>
      <c r="CKS1"/>
      <c r="CKT1"/>
      <c r="CKU1"/>
      <c r="CKV1"/>
      <c r="CKW1"/>
      <c r="CKX1"/>
      <c r="CKY1"/>
      <c r="CKZ1"/>
      <c r="CLA1"/>
      <c r="CLB1"/>
      <c r="CLC1"/>
      <c r="CLD1"/>
      <c r="CLE1"/>
      <c r="CLF1"/>
      <c r="CLG1"/>
      <c r="CLH1"/>
      <c r="CLI1"/>
      <c r="CLJ1"/>
      <c r="CLK1"/>
      <c r="CLL1"/>
      <c r="CLM1"/>
      <c r="CLN1"/>
      <c r="CLO1"/>
      <c r="CLP1"/>
      <c r="CLQ1"/>
      <c r="CLR1"/>
      <c r="CLS1"/>
      <c r="CLT1"/>
      <c r="CLU1"/>
      <c r="CLV1"/>
      <c r="CLW1"/>
      <c r="CLX1"/>
      <c r="CLY1"/>
      <c r="CLZ1"/>
      <c r="CMA1"/>
      <c r="CMB1"/>
      <c r="CMC1"/>
      <c r="CMD1"/>
      <c r="CME1"/>
      <c r="CMF1"/>
      <c r="CMG1"/>
      <c r="CMH1"/>
      <c r="CMI1"/>
      <c r="CMJ1"/>
      <c r="CMK1"/>
      <c r="CML1"/>
      <c r="CMM1"/>
      <c r="CMN1"/>
      <c r="CMO1"/>
      <c r="CMP1"/>
      <c r="CMQ1"/>
      <c r="CMR1"/>
      <c r="CMS1"/>
      <c r="CMT1"/>
      <c r="CMU1"/>
      <c r="CMV1"/>
      <c r="CMW1"/>
      <c r="CMX1"/>
      <c r="CMY1"/>
      <c r="CMZ1"/>
      <c r="CNA1"/>
      <c r="CNB1"/>
      <c r="CNC1"/>
      <c r="CND1"/>
      <c r="CNE1"/>
      <c r="CNF1"/>
      <c r="CNG1"/>
      <c r="CNH1"/>
      <c r="CNI1"/>
      <c r="CNJ1"/>
      <c r="CNK1"/>
      <c r="CNL1"/>
      <c r="CNM1"/>
      <c r="CNN1"/>
      <c r="CNO1"/>
      <c r="CNP1"/>
      <c r="CNQ1"/>
      <c r="CNR1"/>
      <c r="CNS1"/>
      <c r="CNT1"/>
      <c r="CNU1"/>
      <c r="CNV1"/>
      <c r="CNW1"/>
      <c r="CNX1"/>
      <c r="CNY1"/>
      <c r="CNZ1"/>
      <c r="COA1"/>
      <c r="COB1"/>
      <c r="COC1"/>
      <c r="COD1"/>
      <c r="COE1"/>
      <c r="COF1"/>
      <c r="COG1"/>
      <c r="COH1"/>
      <c r="COI1"/>
      <c r="COJ1"/>
      <c r="COK1"/>
      <c r="COL1"/>
      <c r="COM1"/>
      <c r="CON1"/>
      <c r="COO1"/>
      <c r="COP1"/>
      <c r="COQ1"/>
      <c r="COR1"/>
      <c r="COS1"/>
      <c r="COT1"/>
      <c r="COU1"/>
      <c r="COV1"/>
      <c r="COW1"/>
      <c r="COX1"/>
      <c r="COY1"/>
      <c r="COZ1"/>
      <c r="CPA1"/>
      <c r="CPB1"/>
      <c r="CPC1"/>
      <c r="CPD1"/>
      <c r="CPE1"/>
      <c r="CPF1"/>
      <c r="CPG1"/>
      <c r="CPH1"/>
      <c r="CPI1"/>
      <c r="CPJ1"/>
      <c r="CPK1"/>
      <c r="CPL1"/>
      <c r="CPM1"/>
      <c r="CPN1"/>
      <c r="CPO1"/>
      <c r="CPP1"/>
      <c r="CPQ1"/>
      <c r="CPR1"/>
      <c r="CPS1"/>
      <c r="CPT1"/>
      <c r="CPU1"/>
      <c r="CPV1"/>
      <c r="CPW1"/>
      <c r="CPX1"/>
      <c r="CPY1"/>
      <c r="CPZ1"/>
      <c r="CQA1"/>
      <c r="CQB1"/>
      <c r="CQC1"/>
      <c r="CQD1"/>
      <c r="CQE1"/>
      <c r="CQF1"/>
      <c r="CQG1"/>
      <c r="CQH1"/>
      <c r="CQI1"/>
      <c r="CQJ1"/>
      <c r="CQK1"/>
      <c r="CQL1"/>
      <c r="CQM1"/>
      <c r="CQN1"/>
      <c r="CQO1"/>
      <c r="CQP1"/>
      <c r="CQQ1"/>
      <c r="CQR1"/>
      <c r="CQS1"/>
      <c r="CQT1"/>
      <c r="CQU1"/>
      <c r="CQV1"/>
      <c r="CQW1"/>
      <c r="CQX1"/>
      <c r="CQY1"/>
      <c r="CQZ1"/>
      <c r="CRA1"/>
      <c r="CRB1"/>
      <c r="CRC1"/>
      <c r="CRD1"/>
      <c r="CRE1"/>
      <c r="CRF1"/>
      <c r="CRG1"/>
      <c r="CRH1"/>
      <c r="CRI1"/>
      <c r="CRJ1"/>
      <c r="CRK1"/>
      <c r="CRL1"/>
      <c r="CRM1"/>
      <c r="CRN1"/>
      <c r="CRO1"/>
      <c r="CRP1"/>
      <c r="CRQ1"/>
      <c r="CRR1"/>
      <c r="CRS1"/>
      <c r="CRT1"/>
      <c r="CRU1"/>
      <c r="CRV1"/>
      <c r="CRW1"/>
      <c r="CRX1"/>
      <c r="CRY1"/>
      <c r="CRZ1"/>
      <c r="CSA1"/>
      <c r="CSB1"/>
      <c r="CSC1"/>
      <c r="CSD1"/>
      <c r="CSE1"/>
      <c r="CSF1"/>
      <c r="CSG1"/>
      <c r="CSH1"/>
      <c r="CSI1"/>
      <c r="CSJ1"/>
      <c r="CSK1"/>
      <c r="CSL1"/>
      <c r="CSM1"/>
      <c r="CSN1"/>
      <c r="CSO1"/>
      <c r="CSP1"/>
      <c r="CSQ1"/>
      <c r="CSR1"/>
      <c r="CSS1"/>
      <c r="CST1"/>
      <c r="CSU1"/>
      <c r="CSV1"/>
      <c r="CSW1"/>
      <c r="CSX1"/>
      <c r="CSY1"/>
      <c r="CSZ1"/>
      <c r="CTA1"/>
      <c r="CTB1"/>
      <c r="CTC1"/>
      <c r="CTD1"/>
      <c r="CTE1"/>
      <c r="CTF1"/>
      <c r="CTG1"/>
      <c r="CTH1"/>
      <c r="CTI1"/>
      <c r="CTJ1"/>
      <c r="CTK1"/>
      <c r="CTL1"/>
      <c r="CTM1"/>
      <c r="CTN1"/>
      <c r="CTO1"/>
      <c r="CTP1"/>
      <c r="CTQ1"/>
      <c r="CTR1"/>
      <c r="CTS1"/>
      <c r="CTT1"/>
      <c r="CTU1"/>
      <c r="CTV1"/>
      <c r="CTW1"/>
      <c r="CTX1"/>
      <c r="CTY1"/>
      <c r="CTZ1"/>
      <c r="CUA1"/>
      <c r="CUB1"/>
      <c r="CUC1"/>
      <c r="CUD1"/>
      <c r="CUE1"/>
      <c r="CUF1"/>
      <c r="CUG1"/>
      <c r="CUH1"/>
      <c r="CUI1"/>
      <c r="CUJ1"/>
      <c r="CUK1"/>
      <c r="CUL1"/>
      <c r="CUM1"/>
      <c r="CUN1"/>
      <c r="CUO1"/>
      <c r="CUP1"/>
      <c r="CUQ1"/>
      <c r="CUR1"/>
      <c r="CUS1"/>
      <c r="CUT1"/>
      <c r="CUU1"/>
      <c r="CUV1"/>
      <c r="CUW1"/>
      <c r="CUX1"/>
      <c r="CUY1"/>
      <c r="CUZ1"/>
      <c r="CVA1"/>
      <c r="CVB1"/>
      <c r="CVC1"/>
      <c r="CVD1"/>
      <c r="CVE1"/>
      <c r="CVF1"/>
      <c r="CVG1"/>
      <c r="CVH1"/>
      <c r="CVI1"/>
      <c r="CVJ1"/>
      <c r="CVK1"/>
      <c r="CVL1"/>
      <c r="CVM1"/>
      <c r="CVN1"/>
      <c r="CVO1"/>
      <c r="CVP1"/>
      <c r="CVQ1"/>
      <c r="CVR1"/>
      <c r="CVS1"/>
      <c r="CVT1"/>
      <c r="CVU1"/>
      <c r="CVV1"/>
      <c r="CVW1"/>
      <c r="CVX1"/>
      <c r="CVY1"/>
      <c r="CVZ1"/>
      <c r="CWA1"/>
      <c r="CWB1"/>
      <c r="CWC1"/>
      <c r="CWD1"/>
      <c r="CWE1"/>
      <c r="CWF1"/>
      <c r="CWG1"/>
      <c r="CWH1"/>
      <c r="CWI1"/>
      <c r="CWJ1"/>
      <c r="CWK1"/>
      <c r="CWL1"/>
      <c r="CWM1"/>
      <c r="CWN1"/>
      <c r="CWO1"/>
      <c r="CWP1"/>
      <c r="CWQ1"/>
      <c r="CWR1"/>
      <c r="CWS1"/>
      <c r="CWT1"/>
      <c r="CWU1"/>
      <c r="CWV1"/>
      <c r="CWW1"/>
      <c r="CWX1"/>
      <c r="CWY1"/>
      <c r="CWZ1"/>
      <c r="CXA1"/>
      <c r="CXB1"/>
      <c r="CXC1"/>
      <c r="CXD1"/>
      <c r="CXE1"/>
      <c r="CXF1"/>
      <c r="CXG1"/>
      <c r="CXH1"/>
      <c r="CXI1"/>
      <c r="CXJ1"/>
      <c r="CXK1"/>
      <c r="CXL1"/>
      <c r="CXM1"/>
      <c r="CXN1"/>
      <c r="CXO1"/>
      <c r="CXP1"/>
      <c r="CXQ1"/>
      <c r="CXR1"/>
      <c r="CXS1"/>
      <c r="CXT1"/>
      <c r="CXU1"/>
      <c r="CXV1"/>
      <c r="CXW1"/>
      <c r="CXX1"/>
      <c r="CXY1"/>
      <c r="CXZ1"/>
      <c r="CYA1"/>
      <c r="CYB1"/>
      <c r="CYC1"/>
      <c r="CYD1"/>
      <c r="CYE1"/>
      <c r="CYF1"/>
      <c r="CYG1"/>
      <c r="CYH1"/>
      <c r="CYI1"/>
      <c r="CYJ1"/>
      <c r="CYK1"/>
      <c r="CYL1"/>
      <c r="CYM1"/>
      <c r="CYN1"/>
      <c r="CYO1"/>
      <c r="CYP1"/>
      <c r="CYQ1"/>
      <c r="CYR1"/>
      <c r="CYS1"/>
      <c r="CYT1"/>
      <c r="CYU1"/>
      <c r="CYV1"/>
      <c r="CYW1"/>
      <c r="CYX1"/>
      <c r="CYY1"/>
      <c r="CYZ1"/>
      <c r="CZA1"/>
      <c r="CZB1"/>
      <c r="CZC1"/>
      <c r="CZD1"/>
      <c r="CZE1"/>
      <c r="CZF1"/>
      <c r="CZG1"/>
      <c r="CZH1"/>
      <c r="CZI1"/>
      <c r="CZJ1"/>
      <c r="CZK1"/>
      <c r="CZL1"/>
      <c r="CZM1"/>
      <c r="CZN1"/>
      <c r="CZO1"/>
      <c r="CZP1"/>
      <c r="CZQ1"/>
      <c r="CZR1"/>
      <c r="CZS1"/>
      <c r="CZT1"/>
      <c r="CZU1"/>
      <c r="CZV1"/>
      <c r="CZW1"/>
      <c r="CZX1"/>
      <c r="CZY1"/>
      <c r="CZZ1"/>
      <c r="DAA1"/>
      <c r="DAB1"/>
      <c r="DAC1"/>
      <c r="DAD1"/>
      <c r="DAE1"/>
      <c r="DAF1"/>
      <c r="DAG1"/>
      <c r="DAH1"/>
      <c r="DAI1"/>
      <c r="DAJ1"/>
      <c r="DAK1"/>
      <c r="DAL1"/>
      <c r="DAM1"/>
      <c r="DAN1"/>
      <c r="DAO1"/>
      <c r="DAP1"/>
      <c r="DAQ1"/>
      <c r="DAR1"/>
      <c r="DAS1"/>
      <c r="DAT1"/>
      <c r="DAU1"/>
      <c r="DAV1"/>
      <c r="DAW1"/>
      <c r="DAX1"/>
      <c r="DAY1"/>
      <c r="DAZ1"/>
      <c r="DBA1"/>
      <c r="DBB1"/>
      <c r="DBC1"/>
      <c r="DBD1"/>
      <c r="DBE1"/>
      <c r="DBF1"/>
      <c r="DBG1"/>
      <c r="DBH1"/>
      <c r="DBI1"/>
      <c r="DBJ1"/>
      <c r="DBK1"/>
      <c r="DBL1"/>
      <c r="DBM1"/>
      <c r="DBN1"/>
      <c r="DBO1"/>
      <c r="DBP1"/>
      <c r="DBQ1"/>
      <c r="DBR1"/>
      <c r="DBS1"/>
      <c r="DBT1"/>
      <c r="DBU1"/>
      <c r="DBV1"/>
      <c r="DBW1"/>
      <c r="DBX1"/>
      <c r="DBY1"/>
      <c r="DBZ1"/>
      <c r="DCA1"/>
      <c r="DCB1"/>
      <c r="DCC1"/>
      <c r="DCD1"/>
      <c r="DCE1"/>
      <c r="DCF1"/>
      <c r="DCG1"/>
      <c r="DCH1"/>
      <c r="DCI1"/>
      <c r="DCJ1"/>
      <c r="DCK1"/>
      <c r="DCL1"/>
      <c r="DCM1"/>
      <c r="DCN1"/>
      <c r="DCO1"/>
      <c r="DCP1"/>
      <c r="DCQ1"/>
      <c r="DCR1"/>
      <c r="DCS1"/>
      <c r="DCT1"/>
      <c r="DCU1"/>
      <c r="DCV1"/>
      <c r="DCW1"/>
      <c r="DCX1"/>
      <c r="DCY1"/>
      <c r="DCZ1"/>
      <c r="DDA1"/>
      <c r="DDB1"/>
      <c r="DDC1"/>
      <c r="DDD1"/>
      <c r="DDE1"/>
      <c r="DDF1"/>
      <c r="DDG1"/>
      <c r="DDH1"/>
      <c r="DDI1"/>
      <c r="DDJ1"/>
      <c r="DDK1"/>
      <c r="DDL1"/>
      <c r="DDM1"/>
      <c r="DDN1"/>
      <c r="DDO1"/>
      <c r="DDP1"/>
      <c r="DDQ1"/>
      <c r="DDR1"/>
      <c r="DDS1"/>
      <c r="DDT1"/>
      <c r="DDU1"/>
      <c r="DDV1"/>
      <c r="DDW1"/>
      <c r="DDX1"/>
      <c r="DDY1"/>
      <c r="DDZ1"/>
      <c r="DEA1"/>
      <c r="DEB1"/>
      <c r="DEC1"/>
      <c r="DED1"/>
      <c r="DEE1"/>
      <c r="DEF1"/>
      <c r="DEG1"/>
      <c r="DEH1"/>
      <c r="DEI1"/>
      <c r="DEJ1"/>
      <c r="DEK1"/>
      <c r="DEL1"/>
      <c r="DEM1"/>
      <c r="DEN1"/>
      <c r="DEO1"/>
      <c r="DEP1"/>
      <c r="DEQ1"/>
      <c r="DER1"/>
      <c r="DES1"/>
      <c r="DET1"/>
      <c r="DEU1"/>
      <c r="DEV1"/>
      <c r="DEW1"/>
      <c r="DEX1"/>
      <c r="DEY1"/>
      <c r="DEZ1"/>
      <c r="DFA1"/>
      <c r="DFB1"/>
      <c r="DFC1"/>
      <c r="DFD1"/>
      <c r="DFE1"/>
      <c r="DFF1"/>
      <c r="DFG1"/>
      <c r="DFH1"/>
      <c r="DFI1"/>
      <c r="DFJ1"/>
      <c r="DFK1"/>
      <c r="DFL1"/>
      <c r="DFM1"/>
      <c r="DFN1"/>
      <c r="DFO1"/>
      <c r="DFP1"/>
      <c r="DFQ1"/>
      <c r="DFR1"/>
      <c r="DFS1"/>
      <c r="DFT1"/>
      <c r="DFU1"/>
      <c r="DFV1"/>
      <c r="DFW1"/>
      <c r="DFX1"/>
      <c r="DFY1"/>
      <c r="DFZ1"/>
      <c r="DGA1"/>
      <c r="DGB1"/>
      <c r="DGC1"/>
      <c r="DGD1"/>
      <c r="DGE1"/>
      <c r="DGF1"/>
      <c r="DGG1"/>
      <c r="DGH1"/>
      <c r="DGI1"/>
      <c r="DGJ1"/>
      <c r="DGK1"/>
      <c r="DGL1"/>
      <c r="DGM1"/>
      <c r="DGN1"/>
      <c r="DGO1"/>
      <c r="DGP1"/>
      <c r="DGQ1"/>
      <c r="DGR1"/>
      <c r="DGS1"/>
      <c r="DGT1"/>
      <c r="DGU1"/>
      <c r="DGV1"/>
      <c r="DGW1"/>
      <c r="DGX1"/>
      <c r="DGY1"/>
      <c r="DGZ1"/>
      <c r="DHA1"/>
      <c r="DHB1"/>
      <c r="DHC1"/>
      <c r="DHD1"/>
      <c r="DHE1"/>
      <c r="DHF1"/>
      <c r="DHG1"/>
      <c r="DHH1"/>
      <c r="DHI1"/>
      <c r="DHJ1"/>
      <c r="DHK1"/>
      <c r="DHL1"/>
      <c r="DHM1"/>
      <c r="DHN1"/>
      <c r="DHO1"/>
      <c r="DHP1"/>
      <c r="DHQ1"/>
      <c r="DHR1"/>
      <c r="DHS1"/>
      <c r="DHT1"/>
      <c r="DHU1"/>
      <c r="DHV1"/>
      <c r="DHW1"/>
      <c r="DHX1"/>
      <c r="DHY1"/>
      <c r="DHZ1"/>
      <c r="DIA1"/>
      <c r="DIB1"/>
      <c r="DIC1"/>
      <c r="DID1"/>
      <c r="DIE1"/>
      <c r="DIF1"/>
      <c r="DIG1"/>
      <c r="DIH1"/>
      <c r="DII1"/>
      <c r="DIJ1"/>
      <c r="DIK1"/>
      <c r="DIL1"/>
      <c r="DIM1"/>
      <c r="DIN1"/>
      <c r="DIO1"/>
      <c r="DIP1"/>
      <c r="DIQ1"/>
      <c r="DIR1"/>
      <c r="DIS1"/>
      <c r="DIT1"/>
      <c r="DIU1"/>
      <c r="DIV1"/>
      <c r="DIW1"/>
      <c r="DIX1"/>
      <c r="DIY1"/>
      <c r="DIZ1"/>
      <c r="DJA1"/>
      <c r="DJB1"/>
      <c r="DJC1"/>
      <c r="DJD1"/>
      <c r="DJE1"/>
      <c r="DJF1"/>
      <c r="DJG1"/>
      <c r="DJH1"/>
      <c r="DJI1"/>
      <c r="DJJ1"/>
      <c r="DJK1"/>
      <c r="DJL1"/>
      <c r="DJM1"/>
      <c r="DJN1"/>
      <c r="DJO1"/>
      <c r="DJP1"/>
      <c r="DJQ1"/>
      <c r="DJR1"/>
      <c r="DJS1"/>
      <c r="DJT1"/>
      <c r="DJU1"/>
      <c r="DJV1"/>
      <c r="DJW1"/>
      <c r="DJX1"/>
      <c r="DJY1"/>
      <c r="DJZ1"/>
      <c r="DKA1"/>
      <c r="DKB1"/>
      <c r="DKC1"/>
      <c r="DKD1"/>
      <c r="DKE1"/>
      <c r="DKF1"/>
      <c r="DKG1"/>
      <c r="DKH1"/>
      <c r="DKI1"/>
      <c r="DKJ1"/>
      <c r="DKK1"/>
      <c r="DKL1"/>
      <c r="DKM1"/>
      <c r="DKN1"/>
      <c r="DKO1"/>
      <c r="DKP1"/>
      <c r="DKQ1"/>
      <c r="DKR1"/>
      <c r="DKS1"/>
      <c r="DKT1"/>
      <c r="DKU1"/>
      <c r="DKV1"/>
      <c r="DKW1"/>
      <c r="DKX1"/>
      <c r="DKY1"/>
      <c r="DKZ1"/>
      <c r="DLA1"/>
      <c r="DLB1"/>
      <c r="DLC1"/>
      <c r="DLD1"/>
      <c r="DLE1"/>
      <c r="DLF1"/>
      <c r="DLG1"/>
      <c r="DLH1"/>
      <c r="DLI1"/>
      <c r="DLJ1"/>
      <c r="DLK1"/>
      <c r="DLL1"/>
      <c r="DLM1"/>
      <c r="DLN1"/>
      <c r="DLO1"/>
      <c r="DLP1"/>
      <c r="DLQ1"/>
      <c r="DLR1"/>
      <c r="DLS1"/>
      <c r="DLT1"/>
      <c r="DLU1"/>
      <c r="DLV1"/>
      <c r="DLW1"/>
      <c r="DLX1"/>
      <c r="DLY1"/>
      <c r="DLZ1"/>
      <c r="DMA1"/>
      <c r="DMB1"/>
      <c r="DMC1"/>
      <c r="DMD1"/>
      <c r="DME1"/>
      <c r="DMF1"/>
      <c r="DMG1"/>
      <c r="DMH1"/>
      <c r="DMI1"/>
      <c r="DMJ1"/>
      <c r="DMK1"/>
      <c r="DML1"/>
      <c r="DMM1"/>
      <c r="DMN1"/>
      <c r="DMO1"/>
      <c r="DMP1"/>
      <c r="DMQ1"/>
      <c r="DMR1"/>
      <c r="DMS1"/>
      <c r="DMT1"/>
      <c r="DMU1"/>
      <c r="DMV1"/>
      <c r="DMW1"/>
      <c r="DMX1"/>
      <c r="DMY1"/>
      <c r="DMZ1"/>
      <c r="DNA1"/>
      <c r="DNB1"/>
      <c r="DNC1"/>
      <c r="DND1"/>
      <c r="DNE1"/>
      <c r="DNF1"/>
      <c r="DNG1"/>
      <c r="DNH1"/>
      <c r="DNI1"/>
      <c r="DNJ1"/>
      <c r="DNK1"/>
      <c r="DNL1"/>
      <c r="DNM1"/>
      <c r="DNN1"/>
      <c r="DNO1"/>
      <c r="DNP1"/>
      <c r="DNQ1"/>
      <c r="DNR1"/>
      <c r="DNS1"/>
      <c r="DNT1"/>
      <c r="DNU1"/>
      <c r="DNV1"/>
      <c r="DNW1"/>
      <c r="DNX1"/>
      <c r="DNY1"/>
      <c r="DNZ1"/>
      <c r="DOA1"/>
      <c r="DOB1"/>
      <c r="DOC1"/>
      <c r="DOD1"/>
      <c r="DOE1"/>
      <c r="DOF1"/>
      <c r="DOG1"/>
      <c r="DOH1"/>
      <c r="DOI1"/>
      <c r="DOJ1"/>
      <c r="DOK1"/>
      <c r="DOL1"/>
      <c r="DOM1"/>
      <c r="DON1"/>
      <c r="DOO1"/>
      <c r="DOP1"/>
      <c r="DOQ1"/>
      <c r="DOR1"/>
      <c r="DOS1"/>
      <c r="DOT1"/>
      <c r="DOU1"/>
      <c r="DOV1"/>
      <c r="DOW1"/>
      <c r="DOX1"/>
      <c r="DOY1"/>
      <c r="DOZ1"/>
      <c r="DPA1"/>
      <c r="DPB1"/>
      <c r="DPC1"/>
      <c r="DPD1"/>
      <c r="DPE1"/>
      <c r="DPF1"/>
      <c r="DPG1"/>
      <c r="DPH1"/>
      <c r="DPI1"/>
      <c r="DPJ1"/>
      <c r="DPK1"/>
      <c r="DPL1"/>
      <c r="DPM1"/>
      <c r="DPN1"/>
      <c r="DPO1"/>
      <c r="DPP1"/>
      <c r="DPQ1"/>
      <c r="DPR1"/>
      <c r="DPS1"/>
      <c r="DPT1"/>
      <c r="DPU1"/>
      <c r="DPV1"/>
      <c r="DPW1"/>
      <c r="DPX1"/>
      <c r="DPY1"/>
      <c r="DPZ1"/>
      <c r="DQA1"/>
      <c r="DQB1"/>
      <c r="DQC1"/>
      <c r="DQD1"/>
      <c r="DQE1"/>
      <c r="DQF1"/>
      <c r="DQG1"/>
      <c r="DQH1"/>
      <c r="DQI1"/>
      <c r="DQJ1"/>
      <c r="DQK1"/>
      <c r="DQL1"/>
      <c r="DQM1"/>
      <c r="DQN1"/>
      <c r="DQO1"/>
      <c r="DQP1"/>
      <c r="DQQ1"/>
      <c r="DQR1"/>
      <c r="DQS1"/>
      <c r="DQT1"/>
      <c r="DQU1"/>
      <c r="DQV1"/>
      <c r="DQW1"/>
      <c r="DQX1"/>
      <c r="DQY1"/>
      <c r="DQZ1"/>
      <c r="DRA1"/>
      <c r="DRB1"/>
      <c r="DRC1"/>
      <c r="DRD1"/>
      <c r="DRE1"/>
      <c r="DRF1"/>
      <c r="DRG1"/>
      <c r="DRH1"/>
      <c r="DRI1"/>
      <c r="DRJ1"/>
      <c r="DRK1"/>
      <c r="DRL1"/>
      <c r="DRM1"/>
      <c r="DRN1"/>
      <c r="DRO1"/>
      <c r="DRP1"/>
      <c r="DRQ1"/>
      <c r="DRR1"/>
      <c r="DRS1"/>
      <c r="DRT1"/>
      <c r="DRU1"/>
      <c r="DRV1"/>
      <c r="DRW1"/>
      <c r="DRX1"/>
      <c r="DRY1"/>
      <c r="DRZ1"/>
      <c r="DSA1"/>
      <c r="DSB1"/>
      <c r="DSC1"/>
      <c r="DSD1"/>
      <c r="DSE1"/>
      <c r="DSF1"/>
      <c r="DSG1"/>
      <c r="DSH1"/>
      <c r="DSI1"/>
      <c r="DSJ1"/>
      <c r="DSK1"/>
      <c r="DSL1"/>
      <c r="DSM1"/>
      <c r="DSN1"/>
      <c r="DSO1"/>
      <c r="DSP1"/>
      <c r="DSQ1"/>
      <c r="DSR1"/>
      <c r="DSS1"/>
      <c r="DST1"/>
      <c r="DSU1"/>
      <c r="DSV1"/>
      <c r="DSW1"/>
      <c r="DSX1"/>
      <c r="DSY1"/>
      <c r="DSZ1"/>
      <c r="DTA1"/>
      <c r="DTB1"/>
      <c r="DTC1"/>
      <c r="DTD1"/>
      <c r="DTE1"/>
      <c r="DTF1"/>
      <c r="DTG1"/>
      <c r="DTH1"/>
      <c r="DTI1"/>
      <c r="DTJ1"/>
      <c r="DTK1"/>
      <c r="DTL1"/>
      <c r="DTM1"/>
      <c r="DTN1"/>
      <c r="DTO1"/>
      <c r="DTP1"/>
      <c r="DTQ1"/>
      <c r="DTR1"/>
      <c r="DTS1"/>
      <c r="DTT1"/>
      <c r="DTU1"/>
      <c r="DTV1"/>
      <c r="DTW1"/>
      <c r="DTX1"/>
      <c r="DTY1"/>
      <c r="DTZ1"/>
      <c r="DUA1"/>
      <c r="DUB1"/>
      <c r="DUC1"/>
      <c r="DUD1"/>
      <c r="DUE1"/>
      <c r="DUF1"/>
      <c r="DUG1"/>
      <c r="DUH1"/>
      <c r="DUI1"/>
      <c r="DUJ1"/>
      <c r="DUK1"/>
      <c r="DUL1"/>
      <c r="DUM1"/>
      <c r="DUN1"/>
      <c r="DUO1"/>
      <c r="DUP1"/>
      <c r="DUQ1"/>
      <c r="DUR1"/>
      <c r="DUS1"/>
      <c r="DUT1"/>
      <c r="DUU1"/>
      <c r="DUV1"/>
      <c r="DUW1"/>
      <c r="DUX1"/>
      <c r="DUY1"/>
      <c r="DUZ1"/>
      <c r="DVA1"/>
      <c r="DVB1"/>
      <c r="DVC1"/>
      <c r="DVD1"/>
      <c r="DVE1"/>
      <c r="DVF1"/>
      <c r="DVG1"/>
      <c r="DVH1"/>
      <c r="DVI1"/>
      <c r="DVJ1"/>
      <c r="DVK1"/>
      <c r="DVL1"/>
      <c r="DVM1"/>
      <c r="DVN1"/>
      <c r="DVO1"/>
      <c r="DVP1"/>
      <c r="DVQ1"/>
      <c r="DVR1"/>
      <c r="DVS1"/>
      <c r="DVT1"/>
      <c r="DVU1"/>
      <c r="DVV1"/>
      <c r="DVW1"/>
      <c r="DVX1"/>
      <c r="DVY1"/>
      <c r="DVZ1"/>
      <c r="DWA1"/>
      <c r="DWB1"/>
      <c r="DWC1"/>
      <c r="DWD1"/>
      <c r="DWE1"/>
      <c r="DWF1"/>
      <c r="DWG1"/>
      <c r="DWH1"/>
      <c r="DWI1"/>
      <c r="DWJ1"/>
      <c r="DWK1"/>
      <c r="DWL1"/>
      <c r="DWM1"/>
      <c r="DWN1"/>
      <c r="DWO1"/>
      <c r="DWP1"/>
      <c r="DWQ1"/>
      <c r="DWR1"/>
      <c r="DWS1"/>
      <c r="DWT1"/>
      <c r="DWU1"/>
      <c r="DWV1"/>
      <c r="DWW1"/>
      <c r="DWX1"/>
      <c r="DWY1"/>
      <c r="DWZ1"/>
      <c r="DXA1"/>
      <c r="DXB1"/>
      <c r="DXC1"/>
      <c r="DXD1"/>
      <c r="DXE1"/>
      <c r="DXF1"/>
      <c r="DXG1"/>
      <c r="DXH1"/>
      <c r="DXI1"/>
      <c r="DXJ1"/>
      <c r="DXK1"/>
      <c r="DXL1"/>
      <c r="DXM1"/>
      <c r="DXN1"/>
      <c r="DXO1"/>
      <c r="DXP1"/>
      <c r="DXQ1"/>
      <c r="DXR1"/>
      <c r="DXS1"/>
      <c r="DXT1"/>
      <c r="DXU1"/>
      <c r="DXV1"/>
      <c r="DXW1"/>
      <c r="DXX1"/>
      <c r="DXY1"/>
      <c r="DXZ1"/>
      <c r="DYA1"/>
      <c r="DYB1"/>
      <c r="DYC1"/>
      <c r="DYD1"/>
      <c r="DYE1"/>
      <c r="DYF1"/>
      <c r="DYG1"/>
      <c r="DYH1"/>
      <c r="DYI1"/>
      <c r="DYJ1"/>
      <c r="DYK1"/>
      <c r="DYL1"/>
      <c r="DYM1"/>
      <c r="DYN1"/>
      <c r="DYO1"/>
      <c r="DYP1"/>
      <c r="DYQ1"/>
      <c r="DYR1"/>
      <c r="DYS1"/>
      <c r="DYT1"/>
      <c r="DYU1"/>
      <c r="DYV1"/>
      <c r="DYW1"/>
      <c r="DYX1"/>
      <c r="DYY1"/>
      <c r="DYZ1"/>
      <c r="DZA1"/>
      <c r="DZB1"/>
      <c r="DZC1"/>
      <c r="DZD1"/>
      <c r="DZE1"/>
      <c r="DZF1"/>
      <c r="DZG1"/>
      <c r="DZH1"/>
      <c r="DZI1"/>
      <c r="DZJ1"/>
      <c r="DZK1"/>
      <c r="DZL1"/>
      <c r="DZM1"/>
      <c r="DZN1"/>
      <c r="DZO1"/>
      <c r="DZP1"/>
      <c r="DZQ1"/>
      <c r="DZR1"/>
      <c r="DZS1"/>
      <c r="DZT1"/>
      <c r="DZU1"/>
      <c r="DZV1"/>
      <c r="DZW1"/>
      <c r="DZX1"/>
      <c r="DZY1"/>
      <c r="DZZ1"/>
      <c r="EAA1"/>
      <c r="EAB1"/>
      <c r="EAC1"/>
      <c r="EAD1"/>
      <c r="EAE1"/>
      <c r="EAF1"/>
      <c r="EAG1"/>
      <c r="EAH1"/>
      <c r="EAI1"/>
      <c r="EAJ1"/>
      <c r="EAK1"/>
      <c r="EAL1"/>
      <c r="EAM1"/>
      <c r="EAN1"/>
      <c r="EAO1"/>
      <c r="EAP1"/>
      <c r="EAQ1"/>
      <c r="EAR1"/>
      <c r="EAS1"/>
      <c r="EAT1"/>
      <c r="EAU1"/>
      <c r="EAV1"/>
      <c r="EAW1"/>
      <c r="EAX1"/>
      <c r="EAY1"/>
      <c r="EAZ1"/>
      <c r="EBA1"/>
      <c r="EBB1"/>
      <c r="EBC1"/>
      <c r="EBD1"/>
      <c r="EBE1"/>
      <c r="EBF1"/>
      <c r="EBG1"/>
      <c r="EBH1"/>
      <c r="EBI1"/>
      <c r="EBJ1"/>
      <c r="EBK1"/>
      <c r="EBL1"/>
      <c r="EBM1"/>
      <c r="EBN1"/>
      <c r="EBO1"/>
      <c r="EBP1"/>
      <c r="EBQ1"/>
      <c r="EBR1"/>
      <c r="EBS1"/>
      <c r="EBT1"/>
      <c r="EBU1"/>
      <c r="EBV1"/>
      <c r="EBW1"/>
      <c r="EBX1"/>
      <c r="EBY1"/>
      <c r="EBZ1"/>
      <c r="ECA1"/>
      <c r="ECB1"/>
      <c r="ECC1"/>
      <c r="ECD1"/>
      <c r="ECE1"/>
      <c r="ECF1"/>
      <c r="ECG1"/>
      <c r="ECH1"/>
      <c r="ECI1"/>
      <c r="ECJ1"/>
      <c r="ECK1"/>
      <c r="ECL1"/>
      <c r="ECM1"/>
      <c r="ECN1"/>
      <c r="ECO1"/>
      <c r="ECP1"/>
      <c r="ECQ1"/>
      <c r="ECR1"/>
      <c r="ECS1"/>
      <c r="ECT1"/>
      <c r="ECU1"/>
      <c r="ECV1"/>
      <c r="ECW1"/>
      <c r="ECX1"/>
      <c r="ECY1"/>
      <c r="ECZ1"/>
      <c r="EDA1"/>
      <c r="EDB1"/>
      <c r="EDC1"/>
      <c r="EDD1"/>
      <c r="EDE1"/>
      <c r="EDF1"/>
      <c r="EDG1"/>
      <c r="EDH1"/>
      <c r="EDI1"/>
      <c r="EDJ1"/>
      <c r="EDK1"/>
      <c r="EDL1"/>
      <c r="EDM1"/>
      <c r="EDN1"/>
      <c r="EDO1"/>
      <c r="EDP1"/>
      <c r="EDQ1"/>
      <c r="EDR1"/>
      <c r="EDS1"/>
      <c r="EDT1"/>
      <c r="EDU1"/>
      <c r="EDV1"/>
      <c r="EDW1"/>
      <c r="EDX1"/>
      <c r="EDY1"/>
      <c r="EDZ1"/>
      <c r="EEA1"/>
      <c r="EEB1"/>
      <c r="EEC1"/>
      <c r="EED1"/>
      <c r="EEE1"/>
      <c r="EEF1"/>
      <c r="EEG1"/>
      <c r="EEH1"/>
      <c r="EEI1"/>
      <c r="EEJ1"/>
      <c r="EEK1"/>
      <c r="EEL1"/>
      <c r="EEM1"/>
      <c r="EEN1"/>
      <c r="EEO1"/>
      <c r="EEP1"/>
      <c r="EEQ1"/>
      <c r="EER1"/>
      <c r="EES1"/>
      <c r="EET1"/>
      <c r="EEU1"/>
      <c r="EEV1"/>
      <c r="EEW1"/>
      <c r="EEX1"/>
      <c r="EEY1"/>
      <c r="EEZ1"/>
      <c r="EFA1"/>
      <c r="EFB1"/>
      <c r="EFC1"/>
      <c r="EFD1"/>
      <c r="EFE1"/>
      <c r="EFF1"/>
      <c r="EFG1"/>
      <c r="EFH1"/>
      <c r="EFI1"/>
      <c r="EFJ1"/>
      <c r="EFK1"/>
      <c r="EFL1"/>
      <c r="EFM1"/>
      <c r="EFN1"/>
      <c r="EFO1"/>
      <c r="EFP1"/>
      <c r="EFQ1"/>
      <c r="EFR1"/>
      <c r="EFS1"/>
      <c r="EFT1"/>
      <c r="EFU1"/>
      <c r="EFV1"/>
      <c r="EFW1"/>
      <c r="EFX1"/>
      <c r="EFY1"/>
      <c r="EFZ1"/>
      <c r="EGA1"/>
      <c r="EGB1"/>
      <c r="EGC1"/>
      <c r="EGD1"/>
      <c r="EGE1"/>
      <c r="EGF1"/>
      <c r="EGG1"/>
      <c r="EGH1"/>
      <c r="EGI1"/>
      <c r="EGJ1"/>
      <c r="EGK1"/>
      <c r="EGL1"/>
      <c r="EGM1"/>
      <c r="EGN1"/>
      <c r="EGO1"/>
      <c r="EGP1"/>
      <c r="EGQ1"/>
      <c r="EGR1"/>
      <c r="EGS1"/>
      <c r="EGT1"/>
      <c r="EGU1"/>
      <c r="EGV1"/>
      <c r="EGW1"/>
      <c r="EGX1"/>
      <c r="EGY1"/>
      <c r="EGZ1"/>
      <c r="EHA1"/>
      <c r="EHB1"/>
      <c r="EHC1"/>
      <c r="EHD1"/>
      <c r="EHE1"/>
      <c r="EHF1"/>
      <c r="EHG1"/>
      <c r="EHH1"/>
      <c r="EHI1"/>
      <c r="EHJ1"/>
      <c r="EHK1"/>
      <c r="EHL1"/>
      <c r="EHM1"/>
      <c r="EHN1"/>
      <c r="EHO1"/>
      <c r="EHP1"/>
      <c r="EHQ1"/>
      <c r="EHR1"/>
      <c r="EHS1"/>
      <c r="EHT1"/>
      <c r="EHU1"/>
      <c r="EHV1"/>
      <c r="EHW1"/>
      <c r="EHX1"/>
      <c r="EHY1"/>
      <c r="EHZ1"/>
      <c r="EIA1"/>
      <c r="EIB1"/>
      <c r="EIC1"/>
      <c r="EID1"/>
      <c r="EIE1"/>
      <c r="EIF1"/>
      <c r="EIG1"/>
      <c r="EIH1"/>
      <c r="EII1"/>
      <c r="EIJ1"/>
      <c r="EIK1"/>
      <c r="EIL1"/>
      <c r="EIM1"/>
      <c r="EIN1"/>
      <c r="EIO1"/>
      <c r="EIP1"/>
      <c r="EIQ1"/>
      <c r="EIR1"/>
      <c r="EIS1"/>
      <c r="EIT1"/>
      <c r="EIU1"/>
      <c r="EIV1"/>
      <c r="EIW1"/>
      <c r="EIX1"/>
      <c r="EIY1"/>
      <c r="EIZ1"/>
      <c r="EJA1"/>
      <c r="EJB1"/>
      <c r="EJC1"/>
      <c r="EJD1"/>
      <c r="EJE1"/>
      <c r="EJF1"/>
      <c r="EJG1"/>
      <c r="EJH1"/>
      <c r="EJI1"/>
      <c r="EJJ1"/>
      <c r="EJK1"/>
      <c r="EJL1"/>
      <c r="EJM1"/>
      <c r="EJN1"/>
      <c r="EJO1"/>
      <c r="EJP1"/>
      <c r="EJQ1"/>
      <c r="EJR1"/>
      <c r="EJS1"/>
      <c r="EJT1"/>
      <c r="EJU1"/>
      <c r="EJV1"/>
      <c r="EJW1"/>
      <c r="EJX1"/>
      <c r="EJY1"/>
      <c r="EJZ1"/>
      <c r="EKA1"/>
      <c r="EKB1"/>
      <c r="EKC1"/>
      <c r="EKD1"/>
      <c r="EKE1"/>
      <c r="EKF1"/>
      <c r="EKG1"/>
      <c r="EKH1"/>
      <c r="EKI1"/>
      <c r="EKJ1"/>
      <c r="EKK1"/>
      <c r="EKL1"/>
      <c r="EKM1"/>
      <c r="EKN1"/>
      <c r="EKO1"/>
      <c r="EKP1"/>
      <c r="EKQ1"/>
      <c r="EKR1"/>
      <c r="EKS1"/>
      <c r="EKT1"/>
      <c r="EKU1"/>
      <c r="EKV1"/>
      <c r="EKW1"/>
      <c r="EKX1"/>
      <c r="EKY1"/>
      <c r="EKZ1"/>
      <c r="ELA1"/>
      <c r="ELB1"/>
      <c r="ELC1"/>
      <c r="ELD1"/>
      <c r="ELE1"/>
      <c r="ELF1"/>
      <c r="ELG1"/>
      <c r="ELH1"/>
      <c r="ELI1"/>
      <c r="ELJ1"/>
      <c r="ELK1"/>
      <c r="ELL1"/>
      <c r="ELM1"/>
      <c r="ELN1"/>
      <c r="ELO1"/>
      <c r="ELP1"/>
      <c r="ELQ1"/>
      <c r="ELR1"/>
      <c r="ELS1"/>
      <c r="ELT1"/>
      <c r="ELU1"/>
      <c r="ELV1"/>
      <c r="ELW1"/>
      <c r="ELX1"/>
      <c r="ELY1"/>
      <c r="ELZ1"/>
      <c r="EMA1"/>
      <c r="EMB1"/>
      <c r="EMC1"/>
      <c r="EMD1"/>
      <c r="EME1"/>
      <c r="EMF1"/>
      <c r="EMG1"/>
      <c r="EMH1"/>
      <c r="EMI1"/>
      <c r="EMJ1"/>
      <c r="EMK1"/>
      <c r="EML1"/>
      <c r="EMM1"/>
      <c r="EMN1"/>
      <c r="EMO1"/>
      <c r="EMP1"/>
      <c r="EMQ1"/>
      <c r="EMR1"/>
      <c r="EMS1"/>
      <c r="EMT1"/>
      <c r="EMU1"/>
      <c r="EMV1"/>
      <c r="EMW1"/>
      <c r="EMX1"/>
      <c r="EMY1"/>
      <c r="EMZ1"/>
      <c r="ENA1"/>
      <c r="ENB1"/>
      <c r="ENC1"/>
      <c r="END1"/>
      <c r="ENE1"/>
      <c r="ENF1"/>
      <c r="ENG1"/>
      <c r="ENH1"/>
      <c r="ENI1"/>
      <c r="ENJ1"/>
      <c r="ENK1"/>
      <c r="ENL1"/>
      <c r="ENM1"/>
      <c r="ENN1"/>
      <c r="ENO1"/>
      <c r="ENP1"/>
      <c r="ENQ1"/>
      <c r="ENR1"/>
      <c r="ENS1"/>
      <c r="ENT1"/>
      <c r="ENU1"/>
      <c r="ENV1"/>
      <c r="ENW1"/>
      <c r="ENX1"/>
      <c r="ENY1"/>
      <c r="ENZ1"/>
      <c r="EOA1"/>
      <c r="EOB1"/>
      <c r="EOC1"/>
      <c r="EOD1"/>
      <c r="EOE1"/>
      <c r="EOF1"/>
      <c r="EOG1"/>
      <c r="EOH1"/>
      <c r="EOI1"/>
      <c r="EOJ1"/>
      <c r="EOK1"/>
      <c r="EOL1"/>
      <c r="EOM1"/>
      <c r="EON1"/>
      <c r="EOO1"/>
      <c r="EOP1"/>
      <c r="EOQ1"/>
      <c r="EOR1"/>
      <c r="EOS1"/>
      <c r="EOT1"/>
      <c r="EOU1"/>
      <c r="EOV1"/>
      <c r="EOW1"/>
      <c r="EOX1"/>
      <c r="EOY1"/>
      <c r="EOZ1"/>
      <c r="EPA1"/>
      <c r="EPB1"/>
      <c r="EPC1"/>
      <c r="EPD1"/>
      <c r="EPE1"/>
      <c r="EPF1"/>
      <c r="EPG1"/>
      <c r="EPH1"/>
      <c r="EPI1"/>
      <c r="EPJ1"/>
      <c r="EPK1"/>
      <c r="EPL1"/>
      <c r="EPM1"/>
      <c r="EPN1"/>
      <c r="EPO1"/>
      <c r="EPP1"/>
      <c r="EPQ1"/>
      <c r="EPR1"/>
      <c r="EPS1"/>
      <c r="EPT1"/>
      <c r="EPU1"/>
      <c r="EPV1"/>
      <c r="EPW1"/>
      <c r="EPX1"/>
      <c r="EPY1"/>
      <c r="EPZ1"/>
      <c r="EQA1"/>
      <c r="EQB1"/>
      <c r="EQC1"/>
      <c r="EQD1"/>
      <c r="EQE1"/>
      <c r="EQF1"/>
      <c r="EQG1"/>
      <c r="EQH1"/>
      <c r="EQI1"/>
      <c r="EQJ1"/>
      <c r="EQK1"/>
      <c r="EQL1"/>
      <c r="EQM1"/>
      <c r="EQN1"/>
      <c r="EQO1"/>
      <c r="EQP1"/>
      <c r="EQQ1"/>
      <c r="EQR1"/>
      <c r="EQS1"/>
      <c r="EQT1"/>
      <c r="EQU1"/>
      <c r="EQV1"/>
      <c r="EQW1"/>
      <c r="EQX1"/>
      <c r="EQY1"/>
      <c r="EQZ1"/>
      <c r="ERA1"/>
      <c r="ERB1"/>
      <c r="ERC1"/>
      <c r="ERD1"/>
      <c r="ERE1"/>
      <c r="ERF1"/>
      <c r="ERG1"/>
      <c r="ERH1"/>
      <c r="ERI1"/>
      <c r="ERJ1"/>
      <c r="ERK1"/>
      <c r="ERL1"/>
      <c r="ERM1"/>
      <c r="ERN1"/>
      <c r="ERO1"/>
      <c r="ERP1"/>
      <c r="ERQ1"/>
      <c r="ERR1"/>
      <c r="ERS1"/>
      <c r="ERT1"/>
      <c r="ERU1"/>
      <c r="ERV1"/>
      <c r="ERW1"/>
      <c r="ERX1"/>
      <c r="ERY1"/>
      <c r="ERZ1"/>
      <c r="ESA1"/>
      <c r="ESB1"/>
      <c r="ESC1"/>
      <c r="ESD1"/>
      <c r="ESE1"/>
      <c r="ESF1"/>
      <c r="ESG1"/>
      <c r="ESH1"/>
      <c r="ESI1"/>
      <c r="ESJ1"/>
      <c r="ESK1"/>
      <c r="ESL1"/>
      <c r="ESM1"/>
      <c r="ESN1"/>
      <c r="ESO1"/>
      <c r="ESP1"/>
      <c r="ESQ1"/>
      <c r="ESR1"/>
      <c r="ESS1"/>
      <c r="EST1"/>
      <c r="ESU1"/>
      <c r="ESV1"/>
      <c r="ESW1"/>
      <c r="ESX1"/>
      <c r="ESY1"/>
      <c r="ESZ1"/>
      <c r="ETA1"/>
      <c r="ETB1"/>
      <c r="ETC1"/>
      <c r="ETD1"/>
      <c r="ETE1"/>
      <c r="ETF1"/>
      <c r="ETG1"/>
      <c r="ETH1"/>
      <c r="ETI1"/>
      <c r="ETJ1"/>
      <c r="ETK1"/>
      <c r="ETL1"/>
      <c r="ETM1"/>
      <c r="ETN1"/>
      <c r="ETO1"/>
      <c r="ETP1"/>
      <c r="ETQ1"/>
      <c r="ETR1"/>
      <c r="ETS1"/>
      <c r="ETT1"/>
      <c r="ETU1"/>
      <c r="ETV1"/>
      <c r="ETW1"/>
      <c r="ETX1"/>
      <c r="ETY1"/>
      <c r="ETZ1"/>
      <c r="EUA1"/>
      <c r="EUB1"/>
      <c r="EUC1"/>
      <c r="EUD1"/>
      <c r="EUE1"/>
      <c r="EUF1"/>
      <c r="EUG1"/>
      <c r="EUH1"/>
      <c r="EUI1"/>
      <c r="EUJ1"/>
      <c r="EUK1"/>
      <c r="EUL1"/>
      <c r="EUM1"/>
      <c r="EUN1"/>
      <c r="EUO1"/>
      <c r="EUP1"/>
      <c r="EUQ1"/>
      <c r="EUR1"/>
      <c r="EUS1"/>
      <c r="EUT1"/>
      <c r="EUU1"/>
      <c r="EUV1"/>
      <c r="EUW1"/>
      <c r="EUX1"/>
      <c r="EUY1"/>
      <c r="EUZ1"/>
      <c r="EVA1"/>
      <c r="EVB1"/>
      <c r="EVC1"/>
      <c r="EVD1"/>
      <c r="EVE1"/>
      <c r="EVF1"/>
      <c r="EVG1"/>
      <c r="EVH1"/>
      <c r="EVI1"/>
      <c r="EVJ1"/>
      <c r="EVK1"/>
      <c r="EVL1"/>
      <c r="EVM1"/>
      <c r="EVN1"/>
      <c r="EVO1"/>
      <c r="EVP1"/>
      <c r="EVQ1"/>
      <c r="EVR1"/>
      <c r="EVS1"/>
      <c r="EVT1"/>
      <c r="EVU1"/>
      <c r="EVV1"/>
      <c r="EVW1"/>
      <c r="EVX1"/>
      <c r="EVY1"/>
      <c r="EVZ1"/>
      <c r="EWA1"/>
      <c r="EWB1"/>
      <c r="EWC1"/>
      <c r="EWD1"/>
      <c r="EWE1"/>
      <c r="EWF1"/>
      <c r="EWG1"/>
      <c r="EWH1"/>
      <c r="EWI1"/>
      <c r="EWJ1"/>
      <c r="EWK1"/>
      <c r="EWL1"/>
      <c r="EWM1"/>
      <c r="EWN1"/>
      <c r="EWO1"/>
      <c r="EWP1"/>
      <c r="EWQ1"/>
      <c r="EWR1"/>
      <c r="EWS1"/>
      <c r="EWT1"/>
      <c r="EWU1"/>
      <c r="EWV1"/>
      <c r="EWW1"/>
      <c r="EWX1"/>
      <c r="EWY1"/>
      <c r="EWZ1"/>
      <c r="EXA1"/>
      <c r="EXB1"/>
      <c r="EXC1"/>
      <c r="EXD1"/>
      <c r="EXE1"/>
      <c r="EXF1"/>
      <c r="EXG1"/>
      <c r="EXH1"/>
      <c r="EXI1"/>
      <c r="EXJ1"/>
      <c r="EXK1"/>
      <c r="EXL1"/>
      <c r="EXM1"/>
      <c r="EXN1"/>
      <c r="EXO1"/>
      <c r="EXP1"/>
      <c r="EXQ1"/>
      <c r="EXR1"/>
      <c r="EXS1"/>
      <c r="EXT1"/>
      <c r="EXU1"/>
      <c r="EXV1"/>
      <c r="EXW1"/>
      <c r="EXX1"/>
      <c r="EXY1"/>
      <c r="EXZ1"/>
      <c r="EYA1"/>
      <c r="EYB1"/>
      <c r="EYC1"/>
      <c r="EYD1"/>
      <c r="EYE1"/>
      <c r="EYF1"/>
      <c r="EYG1"/>
      <c r="EYH1"/>
      <c r="EYI1"/>
      <c r="EYJ1"/>
      <c r="EYK1"/>
      <c r="EYL1"/>
      <c r="EYM1"/>
      <c r="EYN1"/>
      <c r="EYO1"/>
      <c r="EYP1"/>
      <c r="EYQ1"/>
      <c r="EYR1"/>
      <c r="EYS1"/>
      <c r="EYT1"/>
      <c r="EYU1"/>
      <c r="EYV1"/>
      <c r="EYW1"/>
      <c r="EYX1"/>
      <c r="EYY1"/>
      <c r="EYZ1"/>
      <c r="EZA1"/>
      <c r="EZB1"/>
      <c r="EZC1"/>
      <c r="EZD1"/>
      <c r="EZE1"/>
      <c r="EZF1"/>
      <c r="EZG1"/>
      <c r="EZH1"/>
      <c r="EZI1"/>
      <c r="EZJ1"/>
      <c r="EZK1"/>
      <c r="EZL1"/>
      <c r="EZM1"/>
      <c r="EZN1"/>
      <c r="EZO1"/>
      <c r="EZP1"/>
      <c r="EZQ1"/>
      <c r="EZR1"/>
      <c r="EZS1"/>
      <c r="EZT1"/>
      <c r="EZU1"/>
      <c r="EZV1"/>
      <c r="EZW1"/>
      <c r="EZX1"/>
      <c r="EZY1"/>
      <c r="EZZ1"/>
      <c r="FAA1"/>
      <c r="FAB1"/>
      <c r="FAC1"/>
      <c r="FAD1"/>
      <c r="FAE1"/>
      <c r="FAF1"/>
      <c r="FAG1"/>
      <c r="FAH1"/>
      <c r="FAI1"/>
      <c r="FAJ1"/>
      <c r="FAK1"/>
      <c r="FAL1"/>
      <c r="FAM1"/>
      <c r="FAN1"/>
      <c r="FAO1"/>
      <c r="FAP1"/>
      <c r="FAQ1"/>
      <c r="FAR1"/>
      <c r="FAS1"/>
      <c r="FAT1"/>
      <c r="FAU1"/>
      <c r="FAV1"/>
      <c r="FAW1"/>
      <c r="FAX1"/>
      <c r="FAY1"/>
      <c r="FAZ1"/>
      <c r="FBA1"/>
      <c r="FBB1"/>
      <c r="FBC1"/>
      <c r="FBD1"/>
      <c r="FBE1"/>
      <c r="FBF1"/>
      <c r="FBG1"/>
      <c r="FBH1"/>
      <c r="FBI1"/>
      <c r="FBJ1"/>
      <c r="FBK1"/>
      <c r="FBL1"/>
      <c r="FBM1"/>
      <c r="FBN1"/>
      <c r="FBO1"/>
      <c r="FBP1"/>
      <c r="FBQ1"/>
      <c r="FBR1"/>
      <c r="FBS1"/>
      <c r="FBT1"/>
      <c r="FBU1"/>
      <c r="FBV1"/>
      <c r="FBW1"/>
      <c r="FBX1"/>
      <c r="FBY1"/>
      <c r="FBZ1"/>
      <c r="FCA1"/>
      <c r="FCB1"/>
      <c r="FCC1"/>
      <c r="FCD1"/>
      <c r="FCE1"/>
      <c r="FCF1"/>
      <c r="FCG1"/>
      <c r="FCH1"/>
      <c r="FCI1"/>
      <c r="FCJ1"/>
      <c r="FCK1"/>
      <c r="FCL1"/>
      <c r="FCM1"/>
      <c r="FCN1"/>
      <c r="FCO1"/>
      <c r="FCP1"/>
      <c r="FCQ1"/>
      <c r="FCR1"/>
      <c r="FCS1"/>
      <c r="FCT1"/>
      <c r="FCU1"/>
      <c r="FCV1"/>
      <c r="FCW1"/>
      <c r="FCX1"/>
      <c r="FCY1"/>
      <c r="FCZ1"/>
      <c r="FDA1"/>
      <c r="FDB1"/>
      <c r="FDC1"/>
      <c r="FDD1"/>
      <c r="FDE1"/>
      <c r="FDF1"/>
      <c r="FDG1"/>
      <c r="FDH1"/>
      <c r="FDI1"/>
      <c r="FDJ1"/>
      <c r="FDK1"/>
      <c r="FDL1"/>
      <c r="FDM1"/>
      <c r="FDN1"/>
      <c r="FDO1"/>
      <c r="FDP1"/>
      <c r="FDQ1"/>
      <c r="FDR1"/>
      <c r="FDS1"/>
      <c r="FDT1"/>
      <c r="FDU1"/>
      <c r="FDV1"/>
      <c r="FDW1"/>
      <c r="FDX1"/>
      <c r="FDY1"/>
      <c r="FDZ1"/>
      <c r="FEA1"/>
      <c r="FEB1"/>
      <c r="FEC1"/>
      <c r="FED1"/>
      <c r="FEE1"/>
      <c r="FEF1"/>
      <c r="FEG1"/>
      <c r="FEH1"/>
      <c r="FEI1"/>
      <c r="FEJ1"/>
      <c r="FEK1"/>
      <c r="FEL1"/>
      <c r="FEM1"/>
      <c r="FEN1"/>
      <c r="FEO1"/>
      <c r="FEP1"/>
      <c r="FEQ1"/>
      <c r="FER1"/>
      <c r="FES1"/>
      <c r="FET1"/>
      <c r="FEU1"/>
      <c r="FEV1"/>
      <c r="FEW1"/>
      <c r="FEX1"/>
      <c r="FEY1"/>
      <c r="FEZ1"/>
      <c r="FFA1"/>
      <c r="FFB1"/>
      <c r="FFC1"/>
      <c r="FFD1"/>
      <c r="FFE1"/>
      <c r="FFF1"/>
      <c r="FFG1"/>
      <c r="FFH1"/>
      <c r="FFI1"/>
      <c r="FFJ1"/>
      <c r="FFK1"/>
      <c r="FFL1"/>
      <c r="FFM1"/>
      <c r="FFN1"/>
      <c r="FFO1"/>
      <c r="FFP1"/>
      <c r="FFQ1"/>
      <c r="FFR1"/>
      <c r="FFS1"/>
      <c r="FFT1"/>
      <c r="FFU1"/>
      <c r="FFV1"/>
      <c r="FFW1"/>
      <c r="FFX1"/>
      <c r="FFY1"/>
      <c r="FFZ1"/>
      <c r="FGA1"/>
      <c r="FGB1"/>
      <c r="FGC1"/>
      <c r="FGD1"/>
      <c r="FGE1"/>
      <c r="FGF1"/>
      <c r="FGG1"/>
      <c r="FGH1"/>
      <c r="FGI1"/>
      <c r="FGJ1"/>
      <c r="FGK1"/>
      <c r="FGL1"/>
      <c r="FGM1"/>
      <c r="FGN1"/>
      <c r="FGO1"/>
      <c r="FGP1"/>
      <c r="FGQ1"/>
      <c r="FGR1"/>
      <c r="FGS1"/>
      <c r="FGT1"/>
      <c r="FGU1"/>
      <c r="FGV1"/>
      <c r="FGW1"/>
      <c r="FGX1"/>
      <c r="FGY1"/>
      <c r="FGZ1"/>
      <c r="FHA1"/>
      <c r="FHB1"/>
      <c r="FHC1"/>
      <c r="FHD1"/>
      <c r="FHE1"/>
      <c r="FHF1"/>
      <c r="FHG1"/>
      <c r="FHH1"/>
      <c r="FHI1"/>
      <c r="FHJ1"/>
      <c r="FHK1"/>
      <c r="FHL1"/>
      <c r="FHM1"/>
      <c r="FHN1"/>
      <c r="FHO1"/>
      <c r="FHP1"/>
      <c r="FHQ1"/>
      <c r="FHR1"/>
      <c r="FHS1"/>
      <c r="FHT1"/>
      <c r="FHU1"/>
      <c r="FHV1"/>
      <c r="FHW1"/>
      <c r="FHX1"/>
      <c r="FHY1"/>
      <c r="FHZ1"/>
      <c r="FIA1"/>
      <c r="FIB1"/>
      <c r="FIC1"/>
      <c r="FID1"/>
      <c r="FIE1"/>
      <c r="FIF1"/>
      <c r="FIG1"/>
      <c r="FIH1"/>
      <c r="FII1"/>
      <c r="FIJ1"/>
      <c r="FIK1"/>
      <c r="FIL1"/>
      <c r="FIM1"/>
      <c r="FIN1"/>
      <c r="FIO1"/>
      <c r="FIP1"/>
      <c r="FIQ1"/>
      <c r="FIR1"/>
      <c r="FIS1"/>
      <c r="FIT1"/>
      <c r="FIU1"/>
      <c r="FIV1"/>
      <c r="FIW1"/>
      <c r="FIX1"/>
      <c r="FIY1"/>
      <c r="FIZ1"/>
      <c r="FJA1"/>
      <c r="FJB1"/>
      <c r="FJC1"/>
      <c r="FJD1"/>
      <c r="FJE1"/>
      <c r="FJF1"/>
      <c r="FJG1"/>
      <c r="FJH1"/>
      <c r="FJI1"/>
      <c r="FJJ1"/>
      <c r="FJK1"/>
      <c r="FJL1"/>
      <c r="FJM1"/>
      <c r="FJN1"/>
      <c r="FJO1"/>
      <c r="FJP1"/>
      <c r="FJQ1"/>
      <c r="FJR1"/>
      <c r="FJS1"/>
      <c r="FJT1"/>
      <c r="FJU1"/>
      <c r="FJV1"/>
      <c r="FJW1"/>
      <c r="FJX1"/>
      <c r="FJY1"/>
      <c r="FJZ1"/>
      <c r="FKA1"/>
      <c r="FKB1"/>
      <c r="FKC1"/>
      <c r="FKD1"/>
      <c r="FKE1"/>
      <c r="FKF1"/>
      <c r="FKG1"/>
      <c r="FKH1"/>
      <c r="FKI1"/>
      <c r="FKJ1"/>
      <c r="FKK1"/>
      <c r="FKL1"/>
      <c r="FKM1"/>
      <c r="FKN1"/>
      <c r="FKO1"/>
      <c r="FKP1"/>
      <c r="FKQ1"/>
      <c r="FKR1"/>
      <c r="FKS1"/>
      <c r="FKT1"/>
      <c r="FKU1"/>
      <c r="FKV1"/>
      <c r="FKW1"/>
      <c r="FKX1"/>
      <c r="FKY1"/>
      <c r="FKZ1"/>
      <c r="FLA1"/>
      <c r="FLB1"/>
      <c r="FLC1"/>
      <c r="FLD1"/>
      <c r="FLE1"/>
      <c r="FLF1"/>
      <c r="FLG1"/>
      <c r="FLH1"/>
      <c r="FLI1"/>
      <c r="FLJ1"/>
      <c r="FLK1"/>
      <c r="FLL1"/>
      <c r="FLM1"/>
      <c r="FLN1"/>
      <c r="FLO1"/>
      <c r="FLP1"/>
      <c r="FLQ1"/>
      <c r="FLR1"/>
      <c r="FLS1"/>
      <c r="FLT1"/>
      <c r="FLU1"/>
      <c r="FLV1"/>
      <c r="FLW1"/>
      <c r="FLX1"/>
      <c r="FLY1"/>
      <c r="FLZ1"/>
      <c r="FMA1"/>
      <c r="FMB1"/>
      <c r="FMC1"/>
      <c r="FMD1"/>
      <c r="FME1"/>
      <c r="FMF1"/>
      <c r="FMG1"/>
      <c r="FMH1"/>
      <c r="FMI1"/>
      <c r="FMJ1"/>
      <c r="FMK1"/>
      <c r="FML1"/>
      <c r="FMM1"/>
      <c r="FMN1"/>
      <c r="FMO1"/>
      <c r="FMP1"/>
      <c r="FMQ1"/>
      <c r="FMR1"/>
      <c r="FMS1"/>
      <c r="FMT1"/>
      <c r="FMU1"/>
      <c r="FMV1"/>
      <c r="FMW1"/>
      <c r="FMX1"/>
      <c r="FMY1"/>
      <c r="FMZ1"/>
      <c r="FNA1"/>
      <c r="FNB1"/>
      <c r="FNC1"/>
      <c r="FND1"/>
      <c r="FNE1"/>
      <c r="FNF1"/>
      <c r="FNG1"/>
      <c r="FNH1"/>
      <c r="FNI1"/>
      <c r="FNJ1"/>
      <c r="FNK1"/>
      <c r="FNL1"/>
      <c r="FNM1"/>
      <c r="FNN1"/>
      <c r="FNO1"/>
      <c r="FNP1"/>
      <c r="FNQ1"/>
      <c r="FNR1"/>
      <c r="FNS1"/>
      <c r="FNT1"/>
      <c r="FNU1"/>
      <c r="FNV1"/>
      <c r="FNW1"/>
      <c r="FNX1"/>
      <c r="FNY1"/>
      <c r="FNZ1"/>
      <c r="FOA1"/>
      <c r="FOB1"/>
      <c r="FOC1"/>
      <c r="FOD1"/>
      <c r="FOE1"/>
      <c r="FOF1"/>
      <c r="FOG1"/>
      <c r="FOH1"/>
      <c r="FOI1"/>
      <c r="FOJ1"/>
      <c r="FOK1"/>
      <c r="FOL1"/>
      <c r="FOM1"/>
      <c r="FON1"/>
      <c r="FOO1"/>
      <c r="FOP1"/>
      <c r="FOQ1"/>
      <c r="FOR1"/>
      <c r="FOS1"/>
      <c r="FOT1"/>
      <c r="FOU1"/>
      <c r="FOV1"/>
      <c r="FOW1"/>
      <c r="FOX1"/>
      <c r="FOY1"/>
      <c r="FOZ1"/>
      <c r="FPA1"/>
      <c r="FPB1"/>
      <c r="FPC1"/>
      <c r="FPD1"/>
      <c r="FPE1"/>
      <c r="FPF1"/>
      <c r="FPG1"/>
      <c r="FPH1"/>
      <c r="FPI1"/>
      <c r="FPJ1"/>
      <c r="FPK1"/>
      <c r="FPL1"/>
      <c r="FPM1"/>
      <c r="FPN1"/>
      <c r="FPO1"/>
      <c r="FPP1"/>
      <c r="FPQ1"/>
      <c r="FPR1"/>
      <c r="FPS1"/>
      <c r="FPT1"/>
      <c r="FPU1"/>
      <c r="FPV1"/>
      <c r="FPW1"/>
      <c r="FPX1"/>
      <c r="FPY1"/>
      <c r="FPZ1"/>
      <c r="FQA1"/>
      <c r="FQB1"/>
      <c r="FQC1"/>
      <c r="FQD1"/>
      <c r="FQE1"/>
      <c r="FQF1"/>
      <c r="FQG1"/>
      <c r="FQH1"/>
      <c r="FQI1"/>
      <c r="FQJ1"/>
      <c r="FQK1"/>
      <c r="FQL1"/>
      <c r="FQM1"/>
      <c r="FQN1"/>
      <c r="FQO1"/>
      <c r="FQP1"/>
      <c r="FQQ1"/>
      <c r="FQR1"/>
      <c r="FQS1"/>
      <c r="FQT1"/>
      <c r="FQU1"/>
      <c r="FQV1"/>
      <c r="FQW1"/>
      <c r="FQX1"/>
      <c r="FQY1"/>
      <c r="FQZ1"/>
      <c r="FRA1"/>
      <c r="FRB1"/>
      <c r="FRC1"/>
      <c r="FRD1"/>
      <c r="FRE1"/>
      <c r="FRF1"/>
      <c r="FRG1"/>
      <c r="FRH1"/>
      <c r="FRI1"/>
      <c r="FRJ1"/>
      <c r="FRK1"/>
      <c r="FRL1"/>
      <c r="FRM1"/>
      <c r="FRN1"/>
      <c r="FRO1"/>
      <c r="FRP1"/>
      <c r="FRQ1"/>
      <c r="FRR1"/>
      <c r="FRS1"/>
      <c r="FRT1"/>
      <c r="FRU1"/>
      <c r="FRV1"/>
      <c r="FRW1"/>
      <c r="FRX1"/>
      <c r="FRY1"/>
      <c r="FRZ1"/>
      <c r="FSA1"/>
      <c r="FSB1"/>
      <c r="FSC1"/>
      <c r="FSD1"/>
      <c r="FSE1"/>
      <c r="FSF1"/>
      <c r="FSG1"/>
      <c r="FSH1"/>
      <c r="FSI1"/>
      <c r="FSJ1"/>
      <c r="FSK1"/>
      <c r="FSL1"/>
      <c r="FSM1"/>
      <c r="FSN1"/>
      <c r="FSO1"/>
      <c r="FSP1"/>
      <c r="FSQ1"/>
      <c r="FSR1"/>
      <c r="FSS1"/>
      <c r="FST1"/>
      <c r="FSU1"/>
      <c r="FSV1"/>
      <c r="FSW1"/>
      <c r="FSX1"/>
      <c r="FSY1"/>
      <c r="FSZ1"/>
      <c r="FTA1"/>
      <c r="FTB1"/>
      <c r="FTC1"/>
      <c r="FTD1"/>
      <c r="FTE1"/>
      <c r="FTF1"/>
      <c r="FTG1"/>
      <c r="FTH1"/>
      <c r="FTI1"/>
      <c r="FTJ1"/>
      <c r="FTK1"/>
      <c r="FTL1"/>
      <c r="FTM1"/>
      <c r="FTN1"/>
      <c r="FTO1"/>
      <c r="FTP1"/>
      <c r="FTQ1"/>
      <c r="FTR1"/>
      <c r="FTS1"/>
      <c r="FTT1"/>
      <c r="FTU1"/>
      <c r="FTV1"/>
      <c r="FTW1"/>
      <c r="FTX1"/>
      <c r="FTY1"/>
      <c r="FTZ1"/>
      <c r="FUA1"/>
      <c r="FUB1"/>
      <c r="FUC1"/>
      <c r="FUD1"/>
      <c r="FUE1"/>
      <c r="FUF1"/>
      <c r="FUG1"/>
      <c r="FUH1"/>
      <c r="FUI1"/>
      <c r="FUJ1"/>
      <c r="FUK1"/>
      <c r="FUL1"/>
      <c r="FUM1"/>
      <c r="FUN1"/>
      <c r="FUO1"/>
      <c r="FUP1"/>
      <c r="FUQ1"/>
      <c r="FUR1"/>
      <c r="FUS1"/>
      <c r="FUT1"/>
      <c r="FUU1"/>
      <c r="FUV1"/>
      <c r="FUW1"/>
      <c r="FUX1"/>
      <c r="FUY1"/>
      <c r="FUZ1"/>
      <c r="FVA1"/>
      <c r="FVB1"/>
      <c r="FVC1"/>
      <c r="FVD1"/>
      <c r="FVE1"/>
      <c r="FVF1"/>
      <c r="FVG1"/>
      <c r="FVH1"/>
      <c r="FVI1"/>
      <c r="FVJ1"/>
      <c r="FVK1"/>
      <c r="FVL1"/>
      <c r="FVM1"/>
      <c r="FVN1"/>
      <c r="FVO1"/>
      <c r="FVP1"/>
      <c r="FVQ1"/>
      <c r="FVR1"/>
      <c r="FVS1"/>
      <c r="FVT1"/>
      <c r="FVU1"/>
      <c r="FVV1"/>
      <c r="FVW1"/>
      <c r="FVX1"/>
      <c r="FVY1"/>
      <c r="FVZ1"/>
      <c r="FWA1"/>
      <c r="FWB1"/>
      <c r="FWC1"/>
      <c r="FWD1"/>
      <c r="FWE1"/>
      <c r="FWF1"/>
      <c r="FWG1"/>
      <c r="FWH1"/>
      <c r="FWI1"/>
      <c r="FWJ1"/>
      <c r="FWK1"/>
      <c r="FWL1"/>
      <c r="FWM1"/>
      <c r="FWN1"/>
      <c r="FWO1"/>
      <c r="FWP1"/>
      <c r="FWQ1"/>
      <c r="FWR1"/>
      <c r="FWS1"/>
      <c r="FWT1"/>
      <c r="FWU1"/>
      <c r="FWV1"/>
      <c r="FWW1"/>
      <c r="FWX1"/>
      <c r="FWY1"/>
      <c r="FWZ1"/>
      <c r="FXA1"/>
      <c r="FXB1"/>
      <c r="FXC1"/>
      <c r="FXD1"/>
      <c r="FXE1"/>
      <c r="FXF1"/>
      <c r="FXG1"/>
      <c r="FXH1"/>
      <c r="FXI1"/>
      <c r="FXJ1"/>
      <c r="FXK1"/>
      <c r="FXL1"/>
      <c r="FXM1"/>
      <c r="FXN1"/>
      <c r="FXO1"/>
      <c r="FXP1"/>
      <c r="FXQ1"/>
      <c r="FXR1"/>
      <c r="FXS1"/>
      <c r="FXT1"/>
      <c r="FXU1"/>
      <c r="FXV1"/>
      <c r="FXW1"/>
      <c r="FXX1"/>
      <c r="FXY1"/>
      <c r="FXZ1"/>
      <c r="FYA1"/>
      <c r="FYB1"/>
      <c r="FYC1"/>
      <c r="FYD1"/>
      <c r="FYE1"/>
      <c r="FYF1"/>
      <c r="FYG1"/>
      <c r="FYH1"/>
      <c r="FYI1"/>
      <c r="FYJ1"/>
      <c r="FYK1"/>
      <c r="FYL1"/>
      <c r="FYM1"/>
      <c r="FYN1"/>
      <c r="FYO1"/>
      <c r="FYP1"/>
      <c r="FYQ1"/>
      <c r="FYR1"/>
      <c r="FYS1"/>
      <c r="FYT1"/>
      <c r="FYU1"/>
      <c r="FYV1"/>
      <c r="FYW1"/>
      <c r="FYX1"/>
      <c r="FYY1"/>
      <c r="FYZ1"/>
      <c r="FZA1"/>
      <c r="FZB1"/>
      <c r="FZC1"/>
      <c r="FZD1"/>
      <c r="FZE1"/>
      <c r="FZF1"/>
      <c r="FZG1"/>
      <c r="FZH1"/>
      <c r="FZI1"/>
      <c r="FZJ1"/>
      <c r="FZK1"/>
      <c r="FZL1"/>
      <c r="FZM1"/>
      <c r="FZN1"/>
      <c r="FZO1"/>
      <c r="FZP1"/>
      <c r="FZQ1"/>
      <c r="FZR1"/>
      <c r="FZS1"/>
      <c r="FZT1"/>
      <c r="FZU1"/>
      <c r="FZV1"/>
      <c r="FZW1"/>
      <c r="FZX1"/>
      <c r="FZY1"/>
      <c r="FZZ1"/>
      <c r="GAA1"/>
      <c r="GAB1"/>
      <c r="GAC1"/>
      <c r="GAD1"/>
      <c r="GAE1"/>
      <c r="GAF1"/>
      <c r="GAG1"/>
      <c r="GAH1"/>
      <c r="GAI1"/>
      <c r="GAJ1"/>
      <c r="GAK1"/>
      <c r="GAL1"/>
      <c r="GAM1"/>
      <c r="GAN1"/>
      <c r="GAO1"/>
      <c r="GAP1"/>
      <c r="GAQ1"/>
      <c r="GAR1"/>
      <c r="GAS1"/>
      <c r="GAT1"/>
      <c r="GAU1"/>
      <c r="GAV1"/>
      <c r="GAW1"/>
      <c r="GAX1"/>
      <c r="GAY1"/>
      <c r="GAZ1"/>
      <c r="GBA1"/>
      <c r="GBB1"/>
      <c r="GBC1"/>
      <c r="GBD1"/>
      <c r="GBE1"/>
      <c r="GBF1"/>
      <c r="GBG1"/>
      <c r="GBH1"/>
      <c r="GBI1"/>
      <c r="GBJ1"/>
      <c r="GBK1"/>
      <c r="GBL1"/>
      <c r="GBM1"/>
      <c r="GBN1"/>
      <c r="GBO1"/>
      <c r="GBP1"/>
      <c r="GBQ1"/>
      <c r="GBR1"/>
      <c r="GBS1"/>
      <c r="GBT1"/>
      <c r="GBU1"/>
      <c r="GBV1"/>
      <c r="GBW1"/>
      <c r="GBX1"/>
      <c r="GBY1"/>
      <c r="GBZ1"/>
      <c r="GCA1"/>
      <c r="GCB1"/>
      <c r="GCC1"/>
      <c r="GCD1"/>
      <c r="GCE1"/>
      <c r="GCF1"/>
      <c r="GCG1"/>
      <c r="GCH1"/>
      <c r="GCI1"/>
      <c r="GCJ1"/>
      <c r="GCK1"/>
      <c r="GCL1"/>
      <c r="GCM1"/>
      <c r="GCN1"/>
      <c r="GCO1"/>
      <c r="GCP1"/>
      <c r="GCQ1"/>
      <c r="GCR1"/>
      <c r="GCS1"/>
      <c r="GCT1"/>
      <c r="GCU1"/>
      <c r="GCV1"/>
      <c r="GCW1"/>
      <c r="GCX1"/>
      <c r="GCY1"/>
      <c r="GCZ1"/>
      <c r="GDA1"/>
      <c r="GDB1"/>
      <c r="GDC1"/>
      <c r="GDD1"/>
      <c r="GDE1"/>
      <c r="GDF1"/>
      <c r="GDG1"/>
      <c r="GDH1"/>
      <c r="GDI1"/>
      <c r="GDJ1"/>
      <c r="GDK1"/>
      <c r="GDL1"/>
      <c r="GDM1"/>
      <c r="GDN1"/>
      <c r="GDO1"/>
      <c r="GDP1"/>
      <c r="GDQ1"/>
      <c r="GDR1"/>
      <c r="GDS1"/>
      <c r="GDT1"/>
      <c r="GDU1"/>
      <c r="GDV1"/>
      <c r="GDW1"/>
      <c r="GDX1"/>
      <c r="GDY1"/>
      <c r="GDZ1"/>
      <c r="GEA1"/>
      <c r="GEB1"/>
      <c r="GEC1"/>
      <c r="GED1"/>
      <c r="GEE1"/>
      <c r="GEF1"/>
      <c r="GEG1"/>
      <c r="GEH1"/>
      <c r="GEI1"/>
      <c r="GEJ1"/>
      <c r="GEK1"/>
      <c r="GEL1"/>
      <c r="GEM1"/>
      <c r="GEN1"/>
      <c r="GEO1"/>
      <c r="GEP1"/>
      <c r="GEQ1"/>
      <c r="GER1"/>
      <c r="GES1"/>
      <c r="GET1"/>
      <c r="GEU1"/>
      <c r="GEV1"/>
      <c r="GEW1"/>
      <c r="GEX1"/>
      <c r="GEY1"/>
      <c r="GEZ1"/>
      <c r="GFA1"/>
      <c r="GFB1"/>
      <c r="GFC1"/>
      <c r="GFD1"/>
      <c r="GFE1"/>
      <c r="GFF1"/>
      <c r="GFG1"/>
      <c r="GFH1"/>
      <c r="GFI1"/>
      <c r="GFJ1"/>
      <c r="GFK1"/>
      <c r="GFL1"/>
      <c r="GFM1"/>
      <c r="GFN1"/>
      <c r="GFO1"/>
      <c r="GFP1"/>
      <c r="GFQ1"/>
      <c r="GFR1"/>
      <c r="GFS1"/>
      <c r="GFT1"/>
      <c r="GFU1"/>
      <c r="GFV1"/>
      <c r="GFW1"/>
      <c r="GFX1"/>
      <c r="GFY1"/>
      <c r="GFZ1"/>
      <c r="GGA1"/>
      <c r="GGB1"/>
      <c r="GGC1"/>
      <c r="GGD1"/>
      <c r="GGE1"/>
      <c r="GGF1"/>
      <c r="GGG1"/>
      <c r="GGH1"/>
      <c r="GGI1"/>
      <c r="GGJ1"/>
      <c r="GGK1"/>
      <c r="GGL1"/>
      <c r="GGM1"/>
      <c r="GGN1"/>
      <c r="GGO1"/>
      <c r="GGP1"/>
      <c r="GGQ1"/>
      <c r="GGR1"/>
      <c r="GGS1"/>
      <c r="GGT1"/>
      <c r="GGU1"/>
      <c r="GGV1"/>
      <c r="GGW1"/>
      <c r="GGX1"/>
      <c r="GGY1"/>
      <c r="GGZ1"/>
      <c r="GHA1"/>
      <c r="GHB1"/>
      <c r="GHC1"/>
      <c r="GHD1"/>
      <c r="GHE1"/>
      <c r="GHF1"/>
      <c r="GHG1"/>
      <c r="GHH1"/>
      <c r="GHI1"/>
      <c r="GHJ1"/>
      <c r="GHK1"/>
      <c r="GHL1"/>
      <c r="GHM1"/>
      <c r="GHN1"/>
      <c r="GHO1"/>
      <c r="GHP1"/>
      <c r="GHQ1"/>
      <c r="GHR1"/>
      <c r="GHS1"/>
      <c r="GHT1"/>
      <c r="GHU1"/>
      <c r="GHV1"/>
      <c r="GHW1"/>
      <c r="GHX1"/>
      <c r="GHY1"/>
      <c r="GHZ1"/>
      <c r="GIA1"/>
      <c r="GIB1"/>
      <c r="GIC1"/>
      <c r="GID1"/>
      <c r="GIE1"/>
      <c r="GIF1"/>
      <c r="GIG1"/>
      <c r="GIH1"/>
      <c r="GII1"/>
      <c r="GIJ1"/>
      <c r="GIK1"/>
      <c r="GIL1"/>
      <c r="GIM1"/>
      <c r="GIN1"/>
      <c r="GIO1"/>
      <c r="GIP1"/>
      <c r="GIQ1"/>
      <c r="GIR1"/>
      <c r="GIS1"/>
      <c r="GIT1"/>
      <c r="GIU1"/>
      <c r="GIV1"/>
      <c r="GIW1"/>
      <c r="GIX1"/>
      <c r="GIY1"/>
      <c r="GIZ1"/>
      <c r="GJA1"/>
      <c r="GJB1"/>
      <c r="GJC1"/>
      <c r="GJD1"/>
      <c r="GJE1"/>
      <c r="GJF1"/>
      <c r="GJG1"/>
      <c r="GJH1"/>
      <c r="GJI1"/>
      <c r="GJJ1"/>
      <c r="GJK1"/>
      <c r="GJL1"/>
      <c r="GJM1"/>
      <c r="GJN1"/>
      <c r="GJO1"/>
      <c r="GJP1"/>
      <c r="GJQ1"/>
      <c r="GJR1"/>
      <c r="GJS1"/>
      <c r="GJT1"/>
      <c r="GJU1"/>
      <c r="GJV1"/>
      <c r="GJW1"/>
      <c r="GJX1"/>
      <c r="GJY1"/>
      <c r="GJZ1"/>
      <c r="GKA1"/>
      <c r="GKB1"/>
      <c r="GKC1"/>
      <c r="GKD1"/>
      <c r="GKE1"/>
      <c r="GKF1"/>
      <c r="GKG1"/>
      <c r="GKH1"/>
      <c r="GKI1"/>
      <c r="GKJ1"/>
      <c r="GKK1"/>
      <c r="GKL1"/>
      <c r="GKM1"/>
      <c r="GKN1"/>
      <c r="GKO1"/>
      <c r="GKP1"/>
      <c r="GKQ1"/>
      <c r="GKR1"/>
      <c r="GKS1"/>
      <c r="GKT1"/>
      <c r="GKU1"/>
      <c r="GKV1"/>
      <c r="GKW1"/>
      <c r="GKX1"/>
      <c r="GKY1"/>
      <c r="GKZ1"/>
      <c r="GLA1"/>
      <c r="GLB1"/>
      <c r="GLC1"/>
      <c r="GLD1"/>
    </row>
    <row r="2" spans="1:5048" ht="15" thickBot="1" x14ac:dyDescent="0.35">
      <c r="AD2" s="13"/>
    </row>
    <row r="3" spans="1:5048" s="13" customFormat="1" x14ac:dyDescent="0.3">
      <c r="A3" s="121"/>
      <c r="B3" s="130" t="s">
        <v>51</v>
      </c>
      <c r="C3" s="242"/>
      <c r="D3" s="130" t="s">
        <v>52</v>
      </c>
      <c r="E3" s="136"/>
      <c r="F3" s="130" t="s">
        <v>2</v>
      </c>
      <c r="G3" s="136"/>
      <c r="H3" s="130" t="s">
        <v>53</v>
      </c>
      <c r="I3" s="242"/>
      <c r="J3" s="135" t="s">
        <v>4</v>
      </c>
      <c r="K3" s="136"/>
      <c r="L3" s="135" t="s">
        <v>5</v>
      </c>
      <c r="M3" s="136"/>
      <c r="N3" s="135" t="s">
        <v>6</v>
      </c>
      <c r="O3" s="242"/>
      <c r="P3" s="135" t="s">
        <v>7</v>
      </c>
      <c r="Q3" s="242"/>
      <c r="R3" s="135" t="s">
        <v>8</v>
      </c>
      <c r="S3" s="242"/>
      <c r="T3" s="117" t="s">
        <v>9</v>
      </c>
      <c r="U3" s="122"/>
      <c r="V3" s="325" t="s">
        <v>54</v>
      </c>
      <c r="W3" s="122"/>
      <c r="X3" s="117" t="s">
        <v>55</v>
      </c>
      <c r="Y3" s="122"/>
      <c r="Z3" s="117" t="s">
        <v>56</v>
      </c>
      <c r="AA3" s="122"/>
      <c r="AB3" s="117" t="s">
        <v>57</v>
      </c>
      <c r="AC3" s="122"/>
      <c r="AD3" s="117" t="s">
        <v>58</v>
      </c>
      <c r="AE3" s="122"/>
      <c r="AF3" s="117" t="s">
        <v>17</v>
      </c>
      <c r="AG3" s="122"/>
      <c r="AH3" s="117" t="s">
        <v>18</v>
      </c>
      <c r="AI3" s="122"/>
      <c r="AJ3" s="123" t="s">
        <v>59</v>
      </c>
      <c r="AK3" s="124"/>
    </row>
    <row r="4" spans="1:5048" x14ac:dyDescent="0.3">
      <c r="A4" s="5" t="s">
        <v>60</v>
      </c>
      <c r="B4" s="7">
        <v>490.83</v>
      </c>
      <c r="C4" s="6" t="s">
        <v>24</v>
      </c>
      <c r="D4" s="7">
        <v>490.83</v>
      </c>
      <c r="E4" s="6" t="s">
        <v>24</v>
      </c>
      <c r="F4" s="7">
        <v>490.83</v>
      </c>
      <c r="G4" s="6" t="s">
        <v>24</v>
      </c>
      <c r="H4" s="7">
        <v>482.63</v>
      </c>
      <c r="I4" s="6" t="s">
        <v>24</v>
      </c>
      <c r="J4" s="7">
        <v>316.37</v>
      </c>
      <c r="K4" s="6" t="s">
        <v>24</v>
      </c>
      <c r="L4" s="28">
        <f>ROUND(((N4*1.02*0.85)+(N4*0.15)),2)</f>
        <v>311.08</v>
      </c>
      <c r="M4" s="6" t="s">
        <v>24</v>
      </c>
      <c r="N4" s="28">
        <v>305.88</v>
      </c>
      <c r="O4" s="6" t="s">
        <v>24</v>
      </c>
      <c r="P4" s="28">
        <v>300.77</v>
      </c>
      <c r="Q4" s="6" t="s">
        <v>24</v>
      </c>
      <c r="R4" s="114">
        <v>295.74</v>
      </c>
      <c r="S4" s="6" t="s">
        <v>24</v>
      </c>
      <c r="T4" s="114">
        <v>290.8</v>
      </c>
      <c r="U4" s="6" t="s">
        <v>24</v>
      </c>
      <c r="V4" s="114">
        <v>285.94</v>
      </c>
      <c r="W4" s="6" t="s">
        <v>24</v>
      </c>
      <c r="X4" s="114">
        <v>285.94</v>
      </c>
      <c r="Y4" s="6" t="s">
        <v>24</v>
      </c>
      <c r="Z4" s="114">
        <v>285.94</v>
      </c>
      <c r="AA4" s="6" t="s">
        <v>24</v>
      </c>
      <c r="AB4" s="114">
        <v>281.16000000000003</v>
      </c>
      <c r="AC4" s="6" t="s">
        <v>24</v>
      </c>
      <c r="AD4" s="114">
        <v>281.16000000000003</v>
      </c>
      <c r="AE4" s="6" t="s">
        <v>24</v>
      </c>
      <c r="AF4" s="114">
        <v>276.45999999999998</v>
      </c>
      <c r="AG4" s="6" t="s">
        <v>24</v>
      </c>
      <c r="AH4" s="114">
        <v>271.83999999999997</v>
      </c>
      <c r="AI4" s="6" t="s">
        <v>24</v>
      </c>
      <c r="AJ4" s="24">
        <v>267.3</v>
      </c>
      <c r="AK4" s="6" t="s">
        <v>24</v>
      </c>
    </row>
    <row r="5" spans="1:5048" x14ac:dyDescent="0.3">
      <c r="A5" s="7" t="s">
        <v>61</v>
      </c>
      <c r="B5" s="28">
        <v>2000</v>
      </c>
      <c r="C5" s="8" t="s">
        <v>24</v>
      </c>
      <c r="D5" s="28">
        <v>2000</v>
      </c>
      <c r="E5" s="8" t="s">
        <v>24</v>
      </c>
      <c r="F5" s="7"/>
      <c r="G5" s="8"/>
      <c r="H5" s="7"/>
      <c r="I5" s="8"/>
      <c r="J5" s="7"/>
      <c r="K5" s="8"/>
      <c r="L5" s="28"/>
      <c r="M5" s="8"/>
      <c r="N5" s="28"/>
      <c r="O5" s="8"/>
      <c r="P5" s="28"/>
      <c r="Q5" s="8"/>
      <c r="R5" s="28"/>
      <c r="S5" s="8"/>
      <c r="T5" s="28"/>
      <c r="U5" s="8"/>
      <c r="V5" s="28"/>
      <c r="W5" s="8"/>
      <c r="X5" s="28"/>
      <c r="Y5" s="8"/>
      <c r="Z5" s="28"/>
      <c r="AA5" s="8"/>
      <c r="AB5" s="28"/>
      <c r="AC5" s="8"/>
      <c r="AD5" s="28"/>
      <c r="AE5" s="8"/>
      <c r="AF5" s="28"/>
      <c r="AG5" s="8"/>
      <c r="AH5" s="28"/>
      <c r="AI5" s="8"/>
      <c r="AJ5" s="23"/>
      <c r="AK5" s="8"/>
    </row>
    <row r="6" spans="1:5048" x14ac:dyDescent="0.3">
      <c r="A6" s="7" t="s">
        <v>25</v>
      </c>
      <c r="B6" s="7">
        <v>364.52</v>
      </c>
      <c r="C6" s="8" t="s">
        <v>26</v>
      </c>
      <c r="D6" s="7">
        <v>364.52</v>
      </c>
      <c r="E6" s="8" t="s">
        <v>26</v>
      </c>
      <c r="F6" s="7">
        <v>364.52</v>
      </c>
      <c r="G6" s="8" t="s">
        <v>26</v>
      </c>
      <c r="H6" s="7">
        <v>358.43</v>
      </c>
      <c r="I6" s="8" t="s">
        <v>26</v>
      </c>
      <c r="J6" s="7">
        <v>510.63</v>
      </c>
      <c r="K6" s="8" t="s">
        <v>26</v>
      </c>
      <c r="L6" s="28">
        <f t="shared" ref="L6:L15" si="0">ROUND(((N6*1.02*0.85)+(N6*0.15)),2)</f>
        <v>502.09</v>
      </c>
      <c r="M6" s="8" t="s">
        <v>26</v>
      </c>
      <c r="N6" s="28">
        <v>493.7</v>
      </c>
      <c r="O6" s="8" t="s">
        <v>26</v>
      </c>
      <c r="P6" s="28">
        <v>485.45</v>
      </c>
      <c r="Q6" s="8" t="s">
        <v>26</v>
      </c>
      <c r="R6" s="28">
        <v>477.34</v>
      </c>
      <c r="S6" s="8" t="s">
        <v>26</v>
      </c>
      <c r="T6" s="28">
        <v>469.36</v>
      </c>
      <c r="U6" s="8" t="s">
        <v>26</v>
      </c>
      <c r="V6" s="28">
        <v>461.51</v>
      </c>
      <c r="W6" s="8" t="s">
        <v>26</v>
      </c>
      <c r="X6" s="28">
        <v>461.51</v>
      </c>
      <c r="Y6" s="8" t="s">
        <v>26</v>
      </c>
      <c r="Z6" s="28">
        <v>461.51</v>
      </c>
      <c r="AA6" s="8" t="s">
        <v>26</v>
      </c>
      <c r="AB6" s="28">
        <v>453.8</v>
      </c>
      <c r="AC6" s="8" t="s">
        <v>26</v>
      </c>
      <c r="AD6" s="28">
        <v>453.8</v>
      </c>
      <c r="AE6" s="8" t="s">
        <v>26</v>
      </c>
      <c r="AF6" s="28">
        <v>446.21</v>
      </c>
      <c r="AG6" s="8" t="s">
        <v>26</v>
      </c>
      <c r="AH6" s="28">
        <v>438.75</v>
      </c>
      <c r="AI6" s="8" t="s">
        <v>26</v>
      </c>
      <c r="AJ6" s="23">
        <v>431.42</v>
      </c>
      <c r="AK6" s="8" t="s">
        <v>26</v>
      </c>
    </row>
    <row r="7" spans="1:5048" x14ac:dyDescent="0.3">
      <c r="A7" s="7" t="s">
        <v>27</v>
      </c>
      <c r="B7" s="7">
        <v>9.08</v>
      </c>
      <c r="C7" s="8" t="s">
        <v>26</v>
      </c>
      <c r="D7" s="7">
        <v>9.08</v>
      </c>
      <c r="E7" s="8" t="s">
        <v>26</v>
      </c>
      <c r="F7" s="7">
        <v>9.08</v>
      </c>
      <c r="G7" s="8" t="s">
        <v>26</v>
      </c>
      <c r="H7" s="7">
        <v>8.93</v>
      </c>
      <c r="I7" s="8" t="s">
        <v>26</v>
      </c>
      <c r="J7" s="7">
        <v>8.7799999999999994</v>
      </c>
      <c r="K7" s="8" t="s">
        <v>26</v>
      </c>
      <c r="L7" s="28">
        <f t="shared" si="0"/>
        <v>8.6300000000000008</v>
      </c>
      <c r="M7" s="8" t="s">
        <v>26</v>
      </c>
      <c r="N7" s="28">
        <v>8.49</v>
      </c>
      <c r="O7" s="8" t="s">
        <v>26</v>
      </c>
      <c r="P7" s="28">
        <v>8.35</v>
      </c>
      <c r="Q7" s="8" t="s">
        <v>26</v>
      </c>
      <c r="R7" s="28">
        <v>8.2100000000000009</v>
      </c>
      <c r="S7" s="8" t="s">
        <v>26</v>
      </c>
      <c r="T7" s="28">
        <v>8.07</v>
      </c>
      <c r="U7" s="8" t="s">
        <v>26</v>
      </c>
      <c r="V7" s="28">
        <v>7.94</v>
      </c>
      <c r="W7" s="8" t="s">
        <v>26</v>
      </c>
      <c r="X7" s="28">
        <v>7.94</v>
      </c>
      <c r="Y7" s="8" t="s">
        <v>26</v>
      </c>
      <c r="Z7" s="28">
        <v>7.94</v>
      </c>
      <c r="AA7" s="8" t="s">
        <v>26</v>
      </c>
      <c r="AB7" s="28">
        <v>7.81</v>
      </c>
      <c r="AC7" s="8" t="s">
        <v>26</v>
      </c>
      <c r="AD7" s="28">
        <v>7.81</v>
      </c>
      <c r="AE7" s="8" t="s">
        <v>26</v>
      </c>
      <c r="AF7" s="28">
        <v>7.68</v>
      </c>
      <c r="AG7" s="8" t="s">
        <v>26</v>
      </c>
      <c r="AH7" s="28">
        <v>7.55</v>
      </c>
      <c r="AI7" s="8" t="s">
        <v>26</v>
      </c>
      <c r="AJ7" s="23">
        <v>7.42</v>
      </c>
      <c r="AK7" s="8" t="s">
        <v>26</v>
      </c>
    </row>
    <row r="8" spans="1:5048" x14ac:dyDescent="0.3">
      <c r="A8" s="7" t="s">
        <v>28</v>
      </c>
      <c r="B8" s="439" t="s">
        <v>29</v>
      </c>
      <c r="C8" s="440"/>
      <c r="D8" s="439" t="s">
        <v>29</v>
      </c>
      <c r="E8" s="440"/>
      <c r="F8" s="439" t="s">
        <v>29</v>
      </c>
      <c r="G8" s="440"/>
      <c r="H8" s="439" t="s">
        <v>29</v>
      </c>
      <c r="I8" s="440"/>
      <c r="J8" s="7">
        <v>406.87</v>
      </c>
      <c r="K8" s="8" t="s">
        <v>30</v>
      </c>
      <c r="L8" s="28">
        <f t="shared" si="0"/>
        <v>400.07</v>
      </c>
      <c r="M8" s="8" t="s">
        <v>30</v>
      </c>
      <c r="N8" s="28">
        <v>393.38</v>
      </c>
      <c r="O8" s="8" t="s">
        <v>30</v>
      </c>
      <c r="P8" s="28">
        <v>386.8</v>
      </c>
      <c r="Q8" s="8" t="s">
        <v>30</v>
      </c>
      <c r="R8" s="28">
        <v>380.33</v>
      </c>
      <c r="S8" s="8" t="s">
        <v>30</v>
      </c>
      <c r="T8" s="28">
        <v>373.97</v>
      </c>
      <c r="U8" s="8" t="s">
        <v>30</v>
      </c>
      <c r="V8" s="28">
        <v>367.72</v>
      </c>
      <c r="W8" s="8" t="s">
        <v>30</v>
      </c>
      <c r="X8" s="28">
        <v>367.72</v>
      </c>
      <c r="Y8" s="8" t="s">
        <v>30</v>
      </c>
      <c r="Z8" s="28">
        <v>367.72</v>
      </c>
      <c r="AA8" s="8" t="s">
        <v>30</v>
      </c>
      <c r="AB8" s="28">
        <v>361.57</v>
      </c>
      <c r="AC8" s="8" t="s">
        <v>30</v>
      </c>
      <c r="AD8" s="28">
        <v>361.57</v>
      </c>
      <c r="AE8" s="8" t="s">
        <v>30</v>
      </c>
      <c r="AF8" s="28">
        <v>355.53</v>
      </c>
      <c r="AG8" s="8" t="s">
        <v>30</v>
      </c>
      <c r="AH8" s="28">
        <v>349.59</v>
      </c>
      <c r="AI8" s="8" t="s">
        <v>30</v>
      </c>
      <c r="AJ8" s="23">
        <v>343.75</v>
      </c>
      <c r="AK8" s="8" t="s">
        <v>30</v>
      </c>
    </row>
    <row r="9" spans="1:5048" x14ac:dyDescent="0.3">
      <c r="A9" s="7" t="s">
        <v>31</v>
      </c>
      <c r="B9" s="439" t="s">
        <v>29</v>
      </c>
      <c r="C9" s="440"/>
      <c r="D9" s="439" t="s">
        <v>29</v>
      </c>
      <c r="E9" s="440"/>
      <c r="F9" s="439" t="s">
        <v>29</v>
      </c>
      <c r="G9" s="440"/>
      <c r="H9" s="439" t="s">
        <v>29</v>
      </c>
      <c r="I9" s="440"/>
      <c r="J9" s="7">
        <v>6.99</v>
      </c>
      <c r="K9" s="8" t="s">
        <v>30</v>
      </c>
      <c r="L9" s="28">
        <f t="shared" si="0"/>
        <v>6.87</v>
      </c>
      <c r="M9" s="8" t="s">
        <v>30</v>
      </c>
      <c r="N9" s="28">
        <v>6.76</v>
      </c>
      <c r="O9" s="8" t="s">
        <v>30</v>
      </c>
      <c r="P9" s="28">
        <v>6.65</v>
      </c>
      <c r="Q9" s="8" t="s">
        <v>30</v>
      </c>
      <c r="R9" s="28">
        <v>6.54</v>
      </c>
      <c r="S9" s="8" t="s">
        <v>30</v>
      </c>
      <c r="T9" s="28">
        <v>6.43</v>
      </c>
      <c r="U9" s="8" t="s">
        <v>30</v>
      </c>
      <c r="V9" s="28">
        <v>6.32</v>
      </c>
      <c r="W9" s="8" t="s">
        <v>30</v>
      </c>
      <c r="X9" s="28">
        <v>6.32</v>
      </c>
      <c r="Y9" s="8" t="s">
        <v>30</v>
      </c>
      <c r="Z9" s="28">
        <v>6.32</v>
      </c>
      <c r="AA9" s="8" t="s">
        <v>30</v>
      </c>
      <c r="AB9" s="28">
        <v>6.21</v>
      </c>
      <c r="AC9" s="8" t="s">
        <v>30</v>
      </c>
      <c r="AD9" s="28">
        <v>6.21</v>
      </c>
      <c r="AE9" s="8" t="s">
        <v>30</v>
      </c>
      <c r="AF9" s="28">
        <v>6.11</v>
      </c>
      <c r="AG9" s="8" t="s">
        <v>30</v>
      </c>
      <c r="AH9" s="28">
        <v>6.01</v>
      </c>
      <c r="AI9" s="8" t="s">
        <v>30</v>
      </c>
      <c r="AJ9" s="23">
        <v>5.91</v>
      </c>
      <c r="AK9" s="8" t="s">
        <v>30</v>
      </c>
    </row>
    <row r="10" spans="1:5048" x14ac:dyDescent="0.3">
      <c r="A10" s="7" t="s">
        <v>62</v>
      </c>
      <c r="B10" s="7">
        <v>32.33</v>
      </c>
      <c r="C10" s="8" t="s">
        <v>63</v>
      </c>
      <c r="D10" s="7">
        <v>31.93</v>
      </c>
      <c r="E10" s="8" t="s">
        <v>63</v>
      </c>
      <c r="F10" s="7">
        <v>29.68</v>
      </c>
      <c r="G10" s="8" t="s">
        <v>63</v>
      </c>
      <c r="H10" s="7">
        <v>29.1</v>
      </c>
      <c r="I10" s="8" t="s">
        <v>63</v>
      </c>
      <c r="J10" s="7">
        <v>27.09</v>
      </c>
      <c r="K10" s="8" t="s">
        <v>63</v>
      </c>
      <c r="L10" s="28">
        <v>26.56</v>
      </c>
      <c r="M10" s="8" t="s">
        <v>63</v>
      </c>
      <c r="N10" s="28">
        <v>26.04</v>
      </c>
      <c r="O10" s="8" t="s">
        <v>63</v>
      </c>
      <c r="P10" s="28">
        <v>25.53</v>
      </c>
      <c r="Q10" s="8" t="s">
        <v>63</v>
      </c>
      <c r="R10" s="28">
        <v>25.03</v>
      </c>
      <c r="S10" s="8" t="s">
        <v>63</v>
      </c>
      <c r="T10" s="28">
        <v>24.54</v>
      </c>
      <c r="U10" s="8" t="s">
        <v>63</v>
      </c>
      <c r="V10" s="28">
        <v>24.06</v>
      </c>
      <c r="W10" s="8" t="s">
        <v>63</v>
      </c>
      <c r="X10" s="28">
        <v>24.06</v>
      </c>
      <c r="Y10" s="8" t="s">
        <v>63</v>
      </c>
      <c r="Z10" s="28">
        <v>23.7</v>
      </c>
      <c r="AA10" s="8" t="s">
        <v>63</v>
      </c>
      <c r="AB10" s="28">
        <v>23.24</v>
      </c>
      <c r="AC10" s="8" t="s">
        <v>63</v>
      </c>
      <c r="AD10" s="28">
        <v>23.03</v>
      </c>
      <c r="AE10" s="8" t="s">
        <v>63</v>
      </c>
      <c r="AF10" s="28">
        <v>22.58</v>
      </c>
      <c r="AG10" s="8" t="s">
        <v>63</v>
      </c>
      <c r="AH10" s="28">
        <v>22.14</v>
      </c>
      <c r="AI10" s="8" t="s">
        <v>33</v>
      </c>
      <c r="AJ10" s="23">
        <v>21.9</v>
      </c>
      <c r="AK10" s="8" t="s">
        <v>33</v>
      </c>
    </row>
    <row r="11" spans="1:5048" x14ac:dyDescent="0.3">
      <c r="A11" s="7" t="s">
        <v>34</v>
      </c>
      <c r="B11" s="7">
        <v>792.68</v>
      </c>
      <c r="C11" s="8" t="s">
        <v>35</v>
      </c>
      <c r="D11" s="7">
        <v>792.68</v>
      </c>
      <c r="E11" s="8" t="s">
        <v>35</v>
      </c>
      <c r="F11" s="7">
        <v>792.68</v>
      </c>
      <c r="G11" s="8" t="s">
        <v>35</v>
      </c>
      <c r="H11" s="7">
        <v>779.43</v>
      </c>
      <c r="I11" s="8" t="s">
        <v>35</v>
      </c>
      <c r="J11" s="7">
        <v>766.4</v>
      </c>
      <c r="K11" s="8" t="s">
        <v>35</v>
      </c>
      <c r="L11" s="28">
        <f t="shared" si="0"/>
        <v>753.59</v>
      </c>
      <c r="M11" s="8" t="s">
        <v>35</v>
      </c>
      <c r="N11" s="28">
        <v>740.99</v>
      </c>
      <c r="O11" s="8" t="s">
        <v>35</v>
      </c>
      <c r="P11" s="28">
        <v>728.6</v>
      </c>
      <c r="Q11" s="8" t="s">
        <v>35</v>
      </c>
      <c r="R11" s="28">
        <v>716.42</v>
      </c>
      <c r="S11" s="8" t="s">
        <v>35</v>
      </c>
      <c r="T11" s="28">
        <v>704.44</v>
      </c>
      <c r="U11" s="8" t="s">
        <v>35</v>
      </c>
      <c r="V11" s="28">
        <v>692.66</v>
      </c>
      <c r="W11" s="8" t="s">
        <v>35</v>
      </c>
      <c r="X11" s="28">
        <v>692.66</v>
      </c>
      <c r="Y11" s="8" t="s">
        <v>35</v>
      </c>
      <c r="Z11" s="28">
        <v>692.66</v>
      </c>
      <c r="AA11" s="8" t="s">
        <v>35</v>
      </c>
      <c r="AB11" s="28">
        <v>681.08</v>
      </c>
      <c r="AC11" s="8" t="s">
        <v>35</v>
      </c>
      <c r="AD11" s="28">
        <v>681.08</v>
      </c>
      <c r="AE11" s="8" t="s">
        <v>35</v>
      </c>
      <c r="AF11" s="28">
        <v>669.7</v>
      </c>
      <c r="AG11" s="8" t="s">
        <v>35</v>
      </c>
      <c r="AH11" s="28">
        <v>658.51</v>
      </c>
      <c r="AI11" s="8" t="s">
        <v>35</v>
      </c>
      <c r="AJ11" s="23">
        <v>647.5</v>
      </c>
      <c r="AK11" s="8" t="s">
        <v>35</v>
      </c>
    </row>
    <row r="12" spans="1:5048" x14ac:dyDescent="0.3">
      <c r="A12" s="7" t="s">
        <v>64</v>
      </c>
      <c r="B12" s="7">
        <v>13.17</v>
      </c>
      <c r="C12" s="8" t="s">
        <v>65</v>
      </c>
      <c r="D12" s="7">
        <v>13.17</v>
      </c>
      <c r="E12" s="8" t="s">
        <v>65</v>
      </c>
      <c r="F12" s="7">
        <v>13.17</v>
      </c>
      <c r="G12" s="8" t="s">
        <v>65</v>
      </c>
      <c r="H12" s="7">
        <v>12.95</v>
      </c>
      <c r="I12" s="8" t="s">
        <v>65</v>
      </c>
      <c r="J12" s="7">
        <v>12.73</v>
      </c>
      <c r="K12" s="8" t="s">
        <v>65</v>
      </c>
      <c r="L12" s="28">
        <f t="shared" si="0"/>
        <v>12.52</v>
      </c>
      <c r="M12" s="8" t="s">
        <v>65</v>
      </c>
      <c r="N12" s="28">
        <v>12.31</v>
      </c>
      <c r="O12" s="8" t="s">
        <v>65</v>
      </c>
      <c r="P12" s="28">
        <v>12.1</v>
      </c>
      <c r="Q12" s="8" t="s">
        <v>65</v>
      </c>
      <c r="R12" s="28">
        <v>11.9</v>
      </c>
      <c r="S12" s="8" t="s">
        <v>65</v>
      </c>
      <c r="T12" s="28">
        <v>11.7</v>
      </c>
      <c r="U12" s="8" t="s">
        <v>65</v>
      </c>
      <c r="V12" s="28">
        <v>11.5</v>
      </c>
      <c r="W12" s="8" t="s">
        <v>65</v>
      </c>
      <c r="X12" s="28">
        <v>11.5</v>
      </c>
      <c r="Y12" s="8" t="s">
        <v>65</v>
      </c>
      <c r="Z12" s="28">
        <v>11.5</v>
      </c>
      <c r="AA12" s="8" t="s">
        <v>65</v>
      </c>
      <c r="AB12" s="28">
        <v>11.31</v>
      </c>
      <c r="AC12" s="8" t="s">
        <v>65</v>
      </c>
      <c r="AD12" s="28">
        <v>11.31</v>
      </c>
      <c r="AE12" s="8" t="s">
        <v>65</v>
      </c>
      <c r="AF12" s="28">
        <v>11.12</v>
      </c>
      <c r="AG12" s="8" t="s">
        <v>65</v>
      </c>
      <c r="AH12" s="28">
        <v>10.93</v>
      </c>
      <c r="AI12" s="8" t="s">
        <v>65</v>
      </c>
      <c r="AJ12" s="23">
        <v>10.75</v>
      </c>
      <c r="AK12" s="8" t="s">
        <v>65</v>
      </c>
    </row>
    <row r="13" spans="1:5048" x14ac:dyDescent="0.3">
      <c r="A13" s="7" t="s">
        <v>66</v>
      </c>
      <c r="B13" s="7">
        <v>3.49</v>
      </c>
      <c r="C13" s="8" t="s">
        <v>67</v>
      </c>
      <c r="D13" s="7">
        <v>3.49</v>
      </c>
      <c r="E13" s="8" t="s">
        <v>67</v>
      </c>
      <c r="F13" s="7">
        <v>3.49</v>
      </c>
      <c r="G13" s="8" t="s">
        <v>67</v>
      </c>
      <c r="H13" s="7">
        <v>3.43</v>
      </c>
      <c r="I13" s="8" t="s">
        <v>67</v>
      </c>
      <c r="J13" s="7">
        <v>3.37</v>
      </c>
      <c r="K13" s="8" t="s">
        <v>67</v>
      </c>
      <c r="L13" s="28">
        <f t="shared" si="0"/>
        <v>3.31</v>
      </c>
      <c r="M13" s="8" t="s">
        <v>67</v>
      </c>
      <c r="N13" s="28">
        <v>3.25</v>
      </c>
      <c r="O13" s="8" t="s">
        <v>67</v>
      </c>
      <c r="P13" s="28">
        <v>3.2</v>
      </c>
      <c r="Q13" s="8" t="s">
        <v>67</v>
      </c>
      <c r="R13" s="28">
        <v>3.15</v>
      </c>
      <c r="S13" s="8" t="s">
        <v>67</v>
      </c>
      <c r="T13" s="28">
        <v>3.1</v>
      </c>
      <c r="U13" s="8" t="s">
        <v>67</v>
      </c>
      <c r="V13" s="28">
        <v>3.05</v>
      </c>
      <c r="W13" s="8" t="s">
        <v>67</v>
      </c>
      <c r="X13" s="28">
        <v>3.05</v>
      </c>
      <c r="Y13" s="8" t="s">
        <v>67</v>
      </c>
      <c r="Z13" s="28">
        <v>3.05</v>
      </c>
      <c r="AA13" s="8" t="s">
        <v>67</v>
      </c>
      <c r="AB13" s="28">
        <v>3</v>
      </c>
      <c r="AC13" s="8" t="s">
        <v>67</v>
      </c>
      <c r="AD13" s="28">
        <v>3</v>
      </c>
      <c r="AE13" s="8" t="s">
        <v>67</v>
      </c>
      <c r="AF13" s="28">
        <v>2.95</v>
      </c>
      <c r="AG13" s="8" t="s">
        <v>67</v>
      </c>
      <c r="AH13" s="28">
        <v>2.9</v>
      </c>
      <c r="AI13" s="8" t="s">
        <v>67</v>
      </c>
      <c r="AJ13" s="23">
        <v>2.87</v>
      </c>
      <c r="AK13" s="8" t="s">
        <v>67</v>
      </c>
    </row>
    <row r="14" spans="1:5048" x14ac:dyDescent="0.3">
      <c r="A14" s="7" t="s">
        <v>36</v>
      </c>
      <c r="B14" s="7">
        <v>11.68</v>
      </c>
      <c r="C14" s="8" t="s">
        <v>37</v>
      </c>
      <c r="D14" s="7">
        <v>11.68</v>
      </c>
      <c r="E14" s="8" t="s">
        <v>37</v>
      </c>
      <c r="F14" s="7">
        <v>11.68</v>
      </c>
      <c r="G14" s="8" t="s">
        <v>37</v>
      </c>
      <c r="H14" s="7">
        <v>11.48</v>
      </c>
      <c r="I14" s="8" t="s">
        <v>37</v>
      </c>
      <c r="J14" s="7">
        <v>11.29</v>
      </c>
      <c r="K14" s="8" t="s">
        <v>37</v>
      </c>
      <c r="L14" s="28">
        <f t="shared" si="0"/>
        <v>11.1</v>
      </c>
      <c r="M14" s="8" t="s">
        <v>37</v>
      </c>
      <c r="N14" s="28">
        <v>10.91</v>
      </c>
      <c r="O14" s="8" t="s">
        <v>37</v>
      </c>
      <c r="P14" s="28">
        <v>10.73</v>
      </c>
      <c r="Q14" s="8" t="s">
        <v>37</v>
      </c>
      <c r="R14" s="28">
        <v>10.55</v>
      </c>
      <c r="S14" s="8" t="s">
        <v>37</v>
      </c>
      <c r="T14" s="28">
        <v>10.37</v>
      </c>
      <c r="U14" s="8" t="s">
        <v>37</v>
      </c>
      <c r="V14" s="28">
        <v>10.199999999999999</v>
      </c>
      <c r="W14" s="8" t="s">
        <v>37</v>
      </c>
      <c r="X14" s="28">
        <v>10.199999999999999</v>
      </c>
      <c r="Y14" s="8" t="s">
        <v>37</v>
      </c>
      <c r="Z14" s="28">
        <v>10.199999999999999</v>
      </c>
      <c r="AA14" s="8" t="s">
        <v>37</v>
      </c>
      <c r="AB14" s="28">
        <v>10.029999999999999</v>
      </c>
      <c r="AC14" s="8" t="s">
        <v>37</v>
      </c>
      <c r="AD14" s="28">
        <v>10.029999999999999</v>
      </c>
      <c r="AE14" s="8" t="s">
        <v>37</v>
      </c>
      <c r="AF14" s="28">
        <v>9.86</v>
      </c>
      <c r="AG14" s="8" t="s">
        <v>37</v>
      </c>
      <c r="AH14" s="28">
        <v>9.6999999999999993</v>
      </c>
      <c r="AI14" s="8" t="s">
        <v>37</v>
      </c>
      <c r="AJ14" s="23">
        <v>9.5399999999999991</v>
      </c>
      <c r="AK14" s="8" t="s">
        <v>37</v>
      </c>
    </row>
    <row r="15" spans="1:5048" x14ac:dyDescent="0.3">
      <c r="A15" s="7" t="s">
        <v>38</v>
      </c>
      <c r="B15" s="28">
        <v>3539.76</v>
      </c>
      <c r="C15" s="8" t="s">
        <v>39</v>
      </c>
      <c r="D15" s="28">
        <v>3539.76</v>
      </c>
      <c r="E15" s="8" t="s">
        <v>39</v>
      </c>
      <c r="F15" s="7">
        <v>3539.76</v>
      </c>
      <c r="G15" s="8" t="s">
        <v>39</v>
      </c>
      <c r="H15" s="28">
        <v>3480.59</v>
      </c>
      <c r="I15" s="8" t="s">
        <v>39</v>
      </c>
      <c r="J15" s="28">
        <v>3422.41</v>
      </c>
      <c r="K15" s="8" t="s">
        <v>39</v>
      </c>
      <c r="L15" s="28">
        <f t="shared" si="0"/>
        <v>3365.2</v>
      </c>
      <c r="M15" s="8" t="s">
        <v>39</v>
      </c>
      <c r="N15" s="28">
        <v>3308.95</v>
      </c>
      <c r="O15" s="8" t="s">
        <v>39</v>
      </c>
      <c r="P15" s="28">
        <v>3253.64</v>
      </c>
      <c r="Q15" s="8" t="s">
        <v>39</v>
      </c>
      <c r="R15" s="28">
        <v>3199.25</v>
      </c>
      <c r="S15" s="8" t="s">
        <v>39</v>
      </c>
      <c r="T15" s="28">
        <v>3145.77</v>
      </c>
      <c r="U15" s="8" t="s">
        <v>68</v>
      </c>
      <c r="V15" s="28">
        <v>3093.19</v>
      </c>
      <c r="W15" s="8" t="s">
        <v>68</v>
      </c>
      <c r="X15" s="28">
        <v>3093.19</v>
      </c>
      <c r="Y15" s="8" t="s">
        <v>68</v>
      </c>
      <c r="Z15" s="28">
        <v>3093.19</v>
      </c>
      <c r="AA15" s="8" t="s">
        <v>68</v>
      </c>
      <c r="AB15" s="28">
        <v>3041.48</v>
      </c>
      <c r="AC15" s="8" t="s">
        <v>68</v>
      </c>
      <c r="AD15" s="28">
        <v>3041.48</v>
      </c>
      <c r="AE15" s="8" t="s">
        <v>68</v>
      </c>
      <c r="AF15" s="28">
        <v>2990.64</v>
      </c>
      <c r="AG15" s="8" t="s">
        <v>68</v>
      </c>
      <c r="AH15" s="28">
        <v>2940.65</v>
      </c>
      <c r="AI15" s="8" t="s">
        <v>68</v>
      </c>
      <c r="AJ15" s="23">
        <v>2891.49</v>
      </c>
      <c r="AK15" s="8" t="s">
        <v>68</v>
      </c>
    </row>
    <row r="16" spans="1:5048" x14ac:dyDescent="0.3">
      <c r="A16" s="9" t="s">
        <v>69</v>
      </c>
      <c r="B16" s="9"/>
      <c r="C16" s="113"/>
      <c r="D16" s="9"/>
      <c r="E16" s="113"/>
      <c r="F16" s="9"/>
      <c r="G16" s="113"/>
      <c r="H16" s="9"/>
      <c r="I16" s="113"/>
      <c r="J16" s="9"/>
      <c r="K16" s="113"/>
      <c r="L16" s="9"/>
      <c r="M16" s="10"/>
      <c r="N16" s="9"/>
      <c r="O16" s="113"/>
      <c r="P16" s="9"/>
      <c r="Q16" s="113"/>
      <c r="R16" s="9"/>
      <c r="S16" s="113"/>
      <c r="T16" s="29"/>
      <c r="U16" s="10"/>
      <c r="V16" s="113"/>
      <c r="W16" s="10"/>
      <c r="X16" s="29"/>
      <c r="Y16" s="10"/>
      <c r="Z16" s="29"/>
      <c r="AA16" s="10"/>
      <c r="AB16" s="29"/>
      <c r="AC16" s="10"/>
      <c r="AD16" s="29">
        <v>27.74</v>
      </c>
      <c r="AE16" s="10" t="s">
        <v>70</v>
      </c>
      <c r="AF16" s="29">
        <v>27.28</v>
      </c>
      <c r="AG16" s="10" t="s">
        <v>70</v>
      </c>
      <c r="AH16" s="29">
        <v>26.82</v>
      </c>
      <c r="AI16" s="10" t="s">
        <v>70</v>
      </c>
      <c r="AJ16" s="147">
        <v>26.37</v>
      </c>
      <c r="AK16" s="10" t="s">
        <v>70</v>
      </c>
    </row>
    <row r="17" spans="1:5052" ht="15" thickBot="1" x14ac:dyDescent="0.35">
      <c r="D17" s="7"/>
      <c r="F17" s="7"/>
      <c r="AD17" s="23"/>
      <c r="AF17" s="23"/>
    </row>
    <row r="18" spans="1:5052" s="242" customFormat="1" x14ac:dyDescent="0.3">
      <c r="A18" s="121"/>
      <c r="B18" s="130" t="s">
        <v>51</v>
      </c>
      <c r="D18" s="130" t="s">
        <v>52</v>
      </c>
      <c r="F18" s="130" t="s">
        <v>2</v>
      </c>
      <c r="H18" s="130" t="s">
        <v>53</v>
      </c>
      <c r="J18" s="135" t="s">
        <v>4</v>
      </c>
      <c r="L18" s="135" t="s">
        <v>5</v>
      </c>
      <c r="N18" s="135" t="s">
        <v>6</v>
      </c>
      <c r="O18" s="130"/>
      <c r="P18" s="130" t="s">
        <v>7</v>
      </c>
      <c r="Q18" s="136"/>
      <c r="R18" s="135" t="s">
        <v>8</v>
      </c>
      <c r="T18" s="117" t="s">
        <v>9</v>
      </c>
      <c r="U18" s="374"/>
      <c r="V18" s="325" t="s">
        <v>54</v>
      </c>
      <c r="W18" s="374"/>
      <c r="X18" s="117" t="s">
        <v>55</v>
      </c>
      <c r="Y18" s="374"/>
      <c r="Z18" s="117" t="s">
        <v>56</v>
      </c>
      <c r="AA18" s="374"/>
      <c r="AB18" s="117" t="s">
        <v>57</v>
      </c>
      <c r="AC18" s="374"/>
      <c r="AD18" s="117" t="s">
        <v>58</v>
      </c>
      <c r="AE18" s="374"/>
      <c r="AF18" s="117" t="s">
        <v>17</v>
      </c>
      <c r="AG18" s="374"/>
      <c r="AH18" s="117" t="s">
        <v>18</v>
      </c>
      <c r="AI18" s="375"/>
      <c r="AJ18" s="376" t="s">
        <v>59</v>
      </c>
      <c r="AK18" s="374"/>
      <c r="AL18" s="377"/>
      <c r="AM18" s="377"/>
      <c r="AN18" s="377"/>
      <c r="AO18" s="377"/>
      <c r="AP18" s="377"/>
      <c r="AQ18" s="377"/>
      <c r="AR18" s="377"/>
      <c r="AS18" s="377"/>
      <c r="AT18" s="377"/>
      <c r="AU18" s="377"/>
      <c r="AV18" s="377"/>
      <c r="AW18" s="377"/>
      <c r="AX18" s="377"/>
      <c r="AY18" s="377"/>
      <c r="AZ18" s="377"/>
      <c r="BA18" s="377"/>
      <c r="BB18" s="377"/>
      <c r="BC18" s="377"/>
      <c r="BD18" s="377"/>
      <c r="BE18" s="377"/>
      <c r="BF18" s="377"/>
      <c r="BG18" s="377"/>
      <c r="BH18" s="377"/>
      <c r="BI18" s="377"/>
      <c r="BJ18" s="377"/>
      <c r="BK18" s="377"/>
      <c r="BL18" s="377"/>
      <c r="BM18" s="377"/>
      <c r="BN18" s="377"/>
      <c r="BO18" s="377"/>
      <c r="BP18" s="377"/>
      <c r="BQ18" s="377"/>
      <c r="BR18" s="377"/>
      <c r="BS18" s="377"/>
      <c r="BT18" s="377"/>
      <c r="BU18" s="377"/>
      <c r="BV18" s="377"/>
      <c r="BW18" s="377"/>
      <c r="BX18" s="377"/>
      <c r="BY18" s="377"/>
      <c r="BZ18" s="377"/>
      <c r="CA18" s="377"/>
      <c r="CB18" s="377"/>
      <c r="CC18" s="377"/>
      <c r="CD18" s="377"/>
      <c r="CE18" s="377"/>
      <c r="CF18" s="377"/>
      <c r="CG18" s="377"/>
      <c r="CH18" s="377"/>
      <c r="CI18" s="377"/>
      <c r="CJ18" s="377"/>
      <c r="CK18" s="377"/>
      <c r="CL18" s="377"/>
      <c r="CM18" s="377"/>
      <c r="CN18" s="377"/>
      <c r="CO18" s="377"/>
      <c r="CP18" s="377"/>
      <c r="CQ18" s="377"/>
      <c r="CR18" s="377"/>
      <c r="CS18" s="377"/>
      <c r="CT18" s="377"/>
      <c r="CU18" s="377"/>
      <c r="CV18" s="377"/>
      <c r="CW18" s="377"/>
      <c r="CX18" s="377"/>
      <c r="CY18" s="377"/>
      <c r="CZ18" s="377"/>
      <c r="DA18" s="377"/>
      <c r="DB18" s="377"/>
      <c r="DC18" s="377"/>
      <c r="DD18" s="377"/>
      <c r="DE18" s="377"/>
      <c r="DF18" s="377"/>
      <c r="DG18" s="377"/>
      <c r="DH18" s="377"/>
      <c r="DI18" s="377"/>
      <c r="DJ18" s="377"/>
      <c r="DK18" s="377"/>
      <c r="DL18" s="377"/>
      <c r="DM18" s="377"/>
      <c r="DN18" s="377"/>
      <c r="DO18" s="377"/>
      <c r="DP18" s="377"/>
      <c r="DQ18" s="377"/>
      <c r="DR18" s="377"/>
      <c r="DS18" s="377"/>
      <c r="DT18" s="377"/>
      <c r="DU18" s="377"/>
      <c r="DV18" s="377"/>
      <c r="DW18" s="377"/>
      <c r="DX18" s="377"/>
      <c r="DY18" s="377"/>
      <c r="DZ18" s="377"/>
      <c r="EA18" s="377"/>
      <c r="EB18" s="377"/>
      <c r="EC18" s="377"/>
      <c r="ED18" s="377"/>
      <c r="EE18" s="377"/>
      <c r="EF18" s="377"/>
      <c r="EG18" s="377"/>
      <c r="EH18" s="377"/>
      <c r="EI18" s="377"/>
      <c r="EJ18" s="377"/>
      <c r="EK18" s="377"/>
      <c r="EL18" s="377"/>
      <c r="EM18" s="377"/>
      <c r="EN18" s="377"/>
      <c r="EO18" s="377"/>
      <c r="EP18" s="377"/>
      <c r="EQ18" s="377"/>
      <c r="ER18" s="377"/>
      <c r="ES18" s="377"/>
      <c r="ET18" s="377"/>
      <c r="EU18" s="377"/>
      <c r="EV18" s="377"/>
      <c r="EW18" s="377"/>
      <c r="EX18" s="377"/>
      <c r="EY18" s="377"/>
      <c r="EZ18" s="377"/>
      <c r="FA18" s="377"/>
      <c r="FB18" s="377"/>
      <c r="FC18" s="377"/>
      <c r="FD18" s="377"/>
      <c r="FE18" s="377"/>
      <c r="FF18" s="377"/>
      <c r="FG18" s="377"/>
      <c r="FH18" s="377"/>
      <c r="FI18" s="377"/>
      <c r="FJ18" s="377"/>
      <c r="FK18" s="377"/>
      <c r="FL18" s="377"/>
      <c r="FM18" s="377"/>
      <c r="FN18" s="377"/>
      <c r="FO18" s="377"/>
      <c r="FP18" s="377"/>
      <c r="FQ18" s="377"/>
      <c r="FR18" s="377"/>
      <c r="FS18" s="377"/>
      <c r="FT18" s="377"/>
      <c r="FU18" s="377"/>
      <c r="FV18" s="377"/>
      <c r="FW18" s="377"/>
      <c r="FX18" s="377"/>
      <c r="FY18" s="377"/>
      <c r="FZ18" s="377"/>
      <c r="GA18" s="377"/>
      <c r="GB18" s="377"/>
      <c r="GC18" s="377"/>
      <c r="GD18" s="377"/>
      <c r="GE18" s="377"/>
      <c r="GF18" s="377"/>
      <c r="GG18" s="377"/>
      <c r="GH18" s="377"/>
      <c r="GI18" s="377"/>
      <c r="GJ18" s="377"/>
      <c r="GK18" s="377"/>
      <c r="GL18" s="377"/>
      <c r="GM18" s="377"/>
      <c r="GN18" s="377"/>
      <c r="GO18" s="377"/>
      <c r="GP18" s="377"/>
      <c r="GQ18" s="377"/>
      <c r="GR18" s="377"/>
      <c r="GS18" s="377"/>
      <c r="GT18" s="377"/>
      <c r="GU18" s="377"/>
      <c r="GV18" s="377"/>
      <c r="GW18" s="377"/>
      <c r="GX18" s="377"/>
      <c r="GY18" s="377"/>
      <c r="GZ18" s="377"/>
      <c r="HA18" s="377"/>
      <c r="HB18" s="377"/>
      <c r="HC18" s="377"/>
      <c r="HD18" s="377"/>
      <c r="HE18" s="377"/>
      <c r="HF18" s="377"/>
      <c r="HG18" s="377"/>
      <c r="HH18" s="377"/>
      <c r="HI18" s="377"/>
      <c r="HJ18" s="377"/>
      <c r="HK18" s="377"/>
      <c r="HL18" s="377"/>
      <c r="HM18" s="377"/>
      <c r="HN18" s="377"/>
      <c r="HO18" s="377"/>
      <c r="HP18" s="377"/>
      <c r="HQ18" s="377"/>
      <c r="HR18" s="377"/>
      <c r="HS18" s="377"/>
      <c r="HT18" s="377"/>
      <c r="HU18" s="377"/>
      <c r="HV18" s="377"/>
      <c r="HW18" s="377"/>
      <c r="HX18" s="377"/>
      <c r="HY18" s="377"/>
      <c r="HZ18" s="377"/>
      <c r="IA18" s="377"/>
      <c r="IB18" s="377"/>
      <c r="IC18" s="377"/>
      <c r="ID18" s="377"/>
      <c r="IE18" s="377"/>
      <c r="IF18" s="377"/>
      <c r="IG18" s="377"/>
      <c r="IH18" s="377"/>
      <c r="II18" s="377"/>
      <c r="IJ18" s="377"/>
      <c r="IK18" s="377"/>
      <c r="IL18" s="377"/>
      <c r="IM18" s="377"/>
      <c r="IN18" s="377"/>
      <c r="IO18" s="377"/>
      <c r="IP18" s="377"/>
      <c r="IQ18" s="377"/>
      <c r="IR18" s="377"/>
      <c r="IS18" s="377"/>
      <c r="IT18" s="377"/>
      <c r="IU18" s="377"/>
      <c r="IV18" s="377"/>
      <c r="IW18" s="377"/>
      <c r="IX18" s="377"/>
      <c r="IY18" s="377"/>
      <c r="IZ18" s="377"/>
      <c r="JA18" s="377"/>
      <c r="JB18" s="377"/>
      <c r="JC18" s="377"/>
      <c r="JD18" s="377"/>
      <c r="JE18" s="377"/>
      <c r="JF18" s="377"/>
      <c r="JG18" s="377"/>
      <c r="JH18" s="377"/>
      <c r="JI18" s="377"/>
      <c r="JJ18" s="377"/>
      <c r="JK18" s="377"/>
      <c r="JL18" s="377"/>
      <c r="JM18" s="377"/>
      <c r="JN18" s="377"/>
      <c r="JO18" s="377"/>
      <c r="JP18" s="377"/>
      <c r="JQ18" s="377"/>
      <c r="JR18" s="377"/>
      <c r="JS18" s="377"/>
      <c r="JT18" s="377"/>
      <c r="JU18" s="377"/>
      <c r="JV18" s="377"/>
      <c r="JW18" s="377"/>
      <c r="JX18" s="377"/>
      <c r="JY18" s="377"/>
      <c r="JZ18" s="377"/>
      <c r="KA18" s="377"/>
      <c r="KB18" s="377"/>
      <c r="KC18" s="377"/>
      <c r="KD18" s="377"/>
      <c r="KE18" s="377"/>
      <c r="KF18" s="377"/>
      <c r="KG18" s="377"/>
      <c r="KH18" s="377"/>
      <c r="KI18" s="377"/>
      <c r="KJ18" s="377"/>
      <c r="KK18" s="377"/>
      <c r="KL18" s="377"/>
      <c r="KM18" s="377"/>
      <c r="KN18" s="377"/>
      <c r="KO18" s="377"/>
      <c r="KP18" s="377"/>
      <c r="KQ18" s="377"/>
      <c r="KR18" s="377"/>
      <c r="KS18" s="377"/>
      <c r="KT18" s="377"/>
      <c r="KU18" s="377"/>
      <c r="KV18" s="377"/>
      <c r="KW18" s="377"/>
      <c r="KX18" s="377"/>
      <c r="KY18" s="377"/>
      <c r="KZ18" s="377"/>
      <c r="LA18" s="377"/>
      <c r="LB18" s="377"/>
      <c r="LC18" s="377"/>
      <c r="LD18" s="377"/>
      <c r="LE18" s="377"/>
      <c r="LF18" s="377"/>
      <c r="LG18" s="377"/>
      <c r="LH18" s="377"/>
      <c r="LI18" s="377"/>
      <c r="LJ18" s="377"/>
      <c r="LK18" s="377"/>
      <c r="LL18" s="377"/>
      <c r="LM18" s="377"/>
      <c r="LN18" s="377"/>
      <c r="LO18" s="377"/>
      <c r="LP18" s="377"/>
      <c r="LQ18" s="377"/>
      <c r="LR18" s="377"/>
      <c r="LS18" s="377"/>
      <c r="LT18" s="377"/>
      <c r="LU18" s="377"/>
      <c r="LV18" s="377"/>
      <c r="LW18" s="377"/>
      <c r="LX18" s="377"/>
      <c r="LY18" s="377"/>
      <c r="LZ18" s="377"/>
      <c r="MA18" s="377"/>
      <c r="MB18" s="377"/>
      <c r="MC18" s="377"/>
      <c r="MD18" s="377"/>
      <c r="ME18" s="377"/>
      <c r="MF18" s="377"/>
      <c r="MG18" s="377"/>
      <c r="MH18" s="377"/>
      <c r="MI18" s="377"/>
      <c r="MJ18" s="377"/>
      <c r="MK18" s="377"/>
      <c r="ML18" s="377"/>
      <c r="MM18" s="377"/>
      <c r="MN18" s="377"/>
      <c r="MO18" s="377"/>
      <c r="MP18" s="377"/>
      <c r="MQ18" s="377"/>
      <c r="MR18" s="377"/>
      <c r="MS18" s="377"/>
      <c r="MT18" s="377"/>
      <c r="MU18" s="377"/>
      <c r="MV18" s="377"/>
      <c r="MW18" s="377"/>
      <c r="MX18" s="377"/>
      <c r="MY18" s="377"/>
      <c r="MZ18" s="377"/>
      <c r="NA18" s="377"/>
      <c r="NB18" s="377"/>
      <c r="NC18" s="377"/>
      <c r="ND18" s="377"/>
      <c r="NE18" s="377"/>
      <c r="NF18" s="377"/>
      <c r="NG18" s="377"/>
      <c r="NH18" s="377"/>
      <c r="NI18" s="377"/>
      <c r="NJ18" s="377"/>
      <c r="NK18" s="377"/>
      <c r="NL18" s="377"/>
      <c r="NM18" s="377"/>
      <c r="NN18" s="377"/>
      <c r="NO18" s="377"/>
      <c r="NP18" s="377"/>
      <c r="NQ18" s="377"/>
      <c r="NR18" s="377"/>
      <c r="NS18" s="377"/>
      <c r="NT18" s="377"/>
      <c r="NU18" s="377"/>
      <c r="NV18" s="377"/>
      <c r="NW18" s="377"/>
      <c r="NX18" s="377"/>
      <c r="NY18" s="377"/>
      <c r="NZ18" s="377"/>
      <c r="OA18" s="377"/>
      <c r="OB18" s="377"/>
      <c r="OC18" s="377"/>
      <c r="OD18" s="377"/>
      <c r="OE18" s="377"/>
      <c r="OF18" s="377"/>
      <c r="OG18" s="377"/>
      <c r="OH18" s="377"/>
      <c r="OI18" s="377"/>
      <c r="OJ18" s="377"/>
      <c r="OK18" s="377"/>
      <c r="OL18" s="377"/>
      <c r="OM18" s="377"/>
      <c r="ON18" s="377"/>
      <c r="OO18" s="377"/>
      <c r="OP18" s="377"/>
      <c r="OQ18" s="377"/>
      <c r="OR18" s="377"/>
      <c r="OS18" s="377"/>
      <c r="OT18" s="377"/>
      <c r="OU18" s="377"/>
      <c r="OV18" s="377"/>
      <c r="OW18" s="377"/>
      <c r="OX18" s="377"/>
      <c r="OY18" s="377"/>
      <c r="OZ18" s="377"/>
      <c r="PA18" s="377"/>
      <c r="PB18" s="377"/>
      <c r="PC18" s="377"/>
      <c r="PD18" s="377"/>
      <c r="PE18" s="377"/>
      <c r="PF18" s="377"/>
      <c r="PG18" s="377"/>
      <c r="PH18" s="377"/>
      <c r="PI18" s="377"/>
      <c r="PJ18" s="377"/>
      <c r="PK18" s="377"/>
      <c r="PL18" s="377"/>
      <c r="PM18" s="377"/>
      <c r="PN18" s="377"/>
      <c r="PO18" s="377"/>
      <c r="PP18" s="377"/>
      <c r="PQ18" s="377"/>
      <c r="PR18" s="377"/>
      <c r="PS18" s="377"/>
      <c r="PT18" s="377"/>
      <c r="PU18" s="377"/>
      <c r="PV18" s="377"/>
      <c r="PW18" s="377"/>
      <c r="PX18" s="377"/>
      <c r="PY18" s="377"/>
      <c r="PZ18" s="377"/>
      <c r="QA18" s="377"/>
      <c r="QB18" s="377"/>
      <c r="QC18" s="377"/>
      <c r="QD18" s="377"/>
      <c r="QE18" s="377"/>
      <c r="QF18" s="377"/>
      <c r="QG18" s="377"/>
      <c r="QH18" s="377"/>
      <c r="QI18" s="377"/>
      <c r="QJ18" s="377"/>
      <c r="QK18" s="377"/>
      <c r="QL18" s="377"/>
      <c r="QM18" s="377"/>
      <c r="QN18" s="377"/>
      <c r="QO18" s="377"/>
      <c r="QP18" s="377"/>
      <c r="QQ18" s="377"/>
      <c r="QR18" s="377"/>
      <c r="QS18" s="377"/>
      <c r="QT18" s="377"/>
      <c r="QU18" s="377"/>
      <c r="QV18" s="377"/>
      <c r="QW18" s="377"/>
      <c r="QX18" s="377"/>
      <c r="QY18" s="377"/>
      <c r="QZ18" s="377"/>
      <c r="RA18" s="377"/>
      <c r="RB18" s="377"/>
      <c r="RC18" s="377"/>
      <c r="RD18" s="377"/>
      <c r="RE18" s="377"/>
      <c r="RF18" s="377"/>
      <c r="RG18" s="377"/>
      <c r="RH18" s="377"/>
      <c r="RI18" s="377"/>
      <c r="RJ18" s="377"/>
      <c r="RK18" s="377"/>
      <c r="RL18" s="377"/>
      <c r="RM18" s="377"/>
      <c r="RN18" s="377"/>
      <c r="RO18" s="377"/>
      <c r="RP18" s="377"/>
      <c r="RQ18" s="377"/>
      <c r="RR18" s="377"/>
      <c r="RS18" s="377"/>
      <c r="RT18" s="377"/>
      <c r="RU18" s="377"/>
      <c r="RV18" s="377"/>
      <c r="RW18" s="377"/>
      <c r="RX18" s="377"/>
      <c r="RY18" s="377"/>
      <c r="RZ18" s="377"/>
      <c r="SA18" s="377"/>
      <c r="SB18" s="377"/>
      <c r="SC18" s="377"/>
      <c r="SD18" s="377"/>
      <c r="SE18" s="377"/>
      <c r="SF18" s="377"/>
      <c r="SG18" s="377"/>
      <c r="SH18" s="377"/>
      <c r="SI18" s="377"/>
      <c r="SJ18" s="377"/>
      <c r="SK18" s="377"/>
      <c r="SL18" s="377"/>
      <c r="SM18" s="377"/>
      <c r="SN18" s="377"/>
      <c r="SO18" s="377"/>
      <c r="SP18" s="377"/>
      <c r="SQ18" s="377"/>
      <c r="SR18" s="377"/>
      <c r="SS18" s="377"/>
      <c r="ST18" s="377"/>
      <c r="SU18" s="377"/>
      <c r="SV18" s="377"/>
      <c r="SW18" s="377"/>
      <c r="SX18" s="377"/>
      <c r="SY18" s="377"/>
      <c r="SZ18" s="377"/>
      <c r="TA18" s="377"/>
      <c r="TB18" s="377"/>
      <c r="TC18" s="377"/>
      <c r="TD18" s="377"/>
      <c r="TE18" s="377"/>
      <c r="TF18" s="377"/>
      <c r="TG18" s="377"/>
      <c r="TH18" s="377"/>
      <c r="TI18" s="377"/>
      <c r="TJ18" s="377"/>
      <c r="TK18" s="377"/>
      <c r="TL18" s="377"/>
      <c r="TM18" s="377"/>
      <c r="TN18" s="377"/>
      <c r="TO18" s="377"/>
      <c r="TP18" s="377"/>
      <c r="TQ18" s="377"/>
      <c r="TR18" s="377"/>
      <c r="TS18" s="377"/>
      <c r="TT18" s="377"/>
      <c r="TU18" s="377"/>
      <c r="TV18" s="377"/>
      <c r="TW18" s="377"/>
      <c r="TX18" s="377"/>
      <c r="TY18" s="377"/>
      <c r="TZ18" s="377"/>
      <c r="UA18" s="377"/>
      <c r="UB18" s="377"/>
      <c r="UC18" s="377"/>
      <c r="UD18" s="377"/>
      <c r="UE18" s="377"/>
      <c r="UF18" s="377"/>
      <c r="UG18" s="377"/>
      <c r="UH18" s="377"/>
      <c r="UI18" s="377"/>
      <c r="UJ18" s="377"/>
      <c r="UK18" s="377"/>
      <c r="UL18" s="377"/>
      <c r="UM18" s="377"/>
      <c r="UN18" s="377"/>
      <c r="UO18" s="377"/>
      <c r="UP18" s="377"/>
      <c r="UQ18" s="377"/>
      <c r="UR18" s="377"/>
      <c r="US18" s="377"/>
      <c r="UT18" s="377"/>
      <c r="UU18" s="377"/>
      <c r="UV18" s="377"/>
      <c r="UW18" s="377"/>
      <c r="UX18" s="377"/>
      <c r="UY18" s="377"/>
      <c r="UZ18" s="377"/>
      <c r="VA18" s="377"/>
      <c r="VB18" s="377"/>
      <c r="VC18" s="377"/>
      <c r="VD18" s="377"/>
      <c r="VE18" s="377"/>
      <c r="VF18" s="377"/>
      <c r="VG18" s="377"/>
      <c r="VH18" s="377"/>
      <c r="VI18" s="377"/>
      <c r="VJ18" s="377"/>
      <c r="VK18" s="377"/>
      <c r="VL18" s="377"/>
      <c r="VM18" s="377"/>
      <c r="VN18" s="377"/>
      <c r="VO18" s="377"/>
      <c r="VP18" s="377"/>
      <c r="VQ18" s="377"/>
      <c r="VR18" s="377"/>
      <c r="VS18" s="377"/>
      <c r="VT18" s="377"/>
      <c r="VU18" s="377"/>
      <c r="VV18" s="377"/>
      <c r="VW18" s="377"/>
      <c r="VX18" s="377"/>
      <c r="VY18" s="377"/>
      <c r="VZ18" s="377"/>
      <c r="WA18" s="377"/>
      <c r="WB18" s="377"/>
      <c r="WC18" s="377"/>
      <c r="WD18" s="377"/>
      <c r="WE18" s="377"/>
      <c r="WF18" s="377"/>
      <c r="WG18" s="377"/>
      <c r="WH18" s="377"/>
      <c r="WI18" s="377"/>
      <c r="WJ18" s="377"/>
      <c r="WK18" s="377"/>
      <c r="WL18" s="377"/>
      <c r="WM18" s="377"/>
      <c r="WN18" s="377"/>
      <c r="WO18" s="377"/>
      <c r="WP18" s="377"/>
      <c r="WQ18" s="377"/>
      <c r="WR18" s="377"/>
      <c r="WS18" s="377"/>
      <c r="WT18" s="377"/>
      <c r="WU18" s="377"/>
      <c r="WV18" s="377"/>
      <c r="WW18" s="377"/>
      <c r="WX18" s="377"/>
      <c r="WY18" s="377"/>
      <c r="WZ18" s="377"/>
      <c r="XA18" s="377"/>
      <c r="XB18" s="377"/>
      <c r="XC18" s="377"/>
      <c r="XD18" s="377"/>
      <c r="XE18" s="377"/>
      <c r="XF18" s="377"/>
      <c r="XG18" s="377"/>
      <c r="XH18" s="377"/>
      <c r="XI18" s="377"/>
      <c r="XJ18" s="377"/>
      <c r="XK18" s="377"/>
      <c r="XL18" s="377"/>
      <c r="XM18" s="377"/>
      <c r="XN18" s="377"/>
      <c r="XO18" s="377"/>
      <c r="XP18" s="377"/>
      <c r="XQ18" s="377"/>
      <c r="XR18" s="377"/>
      <c r="XS18" s="377"/>
      <c r="XT18" s="377"/>
      <c r="XU18" s="377"/>
      <c r="XV18" s="377"/>
      <c r="XW18" s="377"/>
      <c r="XX18" s="377"/>
      <c r="XY18" s="377"/>
      <c r="XZ18" s="377"/>
      <c r="YA18" s="377"/>
      <c r="YB18" s="377"/>
      <c r="YC18" s="377"/>
      <c r="YD18" s="377"/>
      <c r="YE18" s="377"/>
      <c r="YF18" s="377"/>
      <c r="YG18" s="377"/>
      <c r="YH18" s="377"/>
      <c r="YI18" s="377"/>
      <c r="YJ18" s="377"/>
      <c r="YK18" s="377"/>
      <c r="YL18" s="377"/>
      <c r="YM18" s="377"/>
      <c r="YN18" s="377"/>
      <c r="YO18" s="377"/>
      <c r="YP18" s="377"/>
      <c r="YQ18" s="377"/>
      <c r="YR18" s="377"/>
      <c r="YS18" s="377"/>
      <c r="YT18" s="377"/>
      <c r="YU18" s="377"/>
      <c r="YV18" s="377"/>
      <c r="YW18" s="377"/>
      <c r="YX18" s="377"/>
      <c r="YY18" s="377"/>
      <c r="YZ18" s="377"/>
      <c r="ZA18" s="377"/>
      <c r="ZB18" s="377"/>
      <c r="ZC18" s="377"/>
      <c r="ZD18" s="377"/>
      <c r="ZE18" s="377"/>
      <c r="ZF18" s="377"/>
      <c r="ZG18" s="377"/>
      <c r="ZH18" s="377"/>
      <c r="ZI18" s="377"/>
      <c r="ZJ18" s="377"/>
      <c r="ZK18" s="377"/>
      <c r="ZL18" s="377"/>
      <c r="ZM18" s="377"/>
      <c r="ZN18" s="377"/>
      <c r="ZO18" s="377"/>
      <c r="ZP18" s="377"/>
      <c r="ZQ18" s="377"/>
      <c r="ZR18" s="377"/>
      <c r="ZS18" s="377"/>
      <c r="ZT18" s="377"/>
      <c r="ZU18" s="377"/>
      <c r="ZV18" s="377"/>
      <c r="ZW18" s="377"/>
      <c r="ZX18" s="377"/>
      <c r="ZY18" s="377"/>
      <c r="ZZ18" s="377"/>
      <c r="AAA18" s="377"/>
      <c r="AAB18" s="377"/>
      <c r="AAC18" s="377"/>
      <c r="AAD18" s="377"/>
      <c r="AAE18" s="377"/>
      <c r="AAF18" s="377"/>
      <c r="AAG18" s="377"/>
      <c r="AAH18" s="377"/>
      <c r="AAI18" s="377"/>
      <c r="AAJ18" s="377"/>
      <c r="AAK18" s="377"/>
      <c r="AAL18" s="377"/>
      <c r="AAM18" s="377"/>
      <c r="AAN18" s="377"/>
      <c r="AAO18" s="377"/>
      <c r="AAP18" s="377"/>
      <c r="AAQ18" s="377"/>
      <c r="AAR18" s="377"/>
      <c r="AAS18" s="377"/>
      <c r="AAT18" s="377"/>
      <c r="AAU18" s="377"/>
      <c r="AAV18" s="377"/>
      <c r="AAW18" s="377"/>
      <c r="AAX18" s="377"/>
      <c r="AAY18" s="377"/>
      <c r="AAZ18" s="377"/>
      <c r="ABA18" s="377"/>
      <c r="ABB18" s="377"/>
      <c r="ABC18" s="377"/>
      <c r="ABD18" s="377"/>
      <c r="ABE18" s="377"/>
      <c r="ABF18" s="377"/>
      <c r="ABG18" s="377"/>
      <c r="ABH18" s="377"/>
      <c r="ABI18" s="377"/>
      <c r="ABJ18" s="377"/>
      <c r="ABK18" s="377"/>
      <c r="ABL18" s="377"/>
      <c r="ABM18" s="377"/>
      <c r="ABN18" s="377"/>
      <c r="ABO18" s="377"/>
      <c r="ABP18" s="377"/>
      <c r="ABQ18" s="377"/>
      <c r="ABR18" s="377"/>
      <c r="ABS18" s="377"/>
      <c r="ABT18" s="377"/>
      <c r="ABU18" s="377"/>
      <c r="ABV18" s="377"/>
      <c r="ABW18" s="377"/>
      <c r="ABX18" s="377"/>
      <c r="ABY18" s="377"/>
      <c r="ABZ18" s="377"/>
      <c r="ACA18" s="377"/>
      <c r="ACB18" s="377"/>
      <c r="ACC18" s="377"/>
      <c r="ACD18" s="377"/>
      <c r="ACE18" s="377"/>
      <c r="ACF18" s="377"/>
      <c r="ACG18" s="377"/>
      <c r="ACH18" s="377"/>
      <c r="ACI18" s="377"/>
      <c r="ACJ18" s="377"/>
      <c r="ACK18" s="377"/>
      <c r="ACL18" s="377"/>
      <c r="ACM18" s="377"/>
      <c r="ACN18" s="377"/>
      <c r="ACO18" s="377"/>
      <c r="ACP18" s="377"/>
      <c r="ACQ18" s="377"/>
      <c r="ACR18" s="377"/>
      <c r="ACS18" s="377"/>
      <c r="ACT18" s="377"/>
      <c r="ACU18" s="377"/>
      <c r="ACV18" s="377"/>
      <c r="ACW18" s="377"/>
      <c r="ACX18" s="377"/>
      <c r="ACY18" s="377"/>
      <c r="ACZ18" s="377"/>
      <c r="ADA18" s="377"/>
      <c r="ADB18" s="377"/>
      <c r="ADC18" s="377"/>
      <c r="ADD18" s="377"/>
      <c r="ADE18" s="377"/>
      <c r="ADF18" s="377"/>
      <c r="ADG18" s="377"/>
      <c r="ADH18" s="377"/>
      <c r="ADI18" s="377"/>
      <c r="ADJ18" s="377"/>
      <c r="ADK18" s="377"/>
      <c r="ADL18" s="377"/>
      <c r="ADM18" s="377"/>
      <c r="ADN18" s="377"/>
      <c r="ADO18" s="377"/>
      <c r="ADP18" s="377"/>
      <c r="ADQ18" s="377"/>
      <c r="ADR18" s="377"/>
      <c r="ADS18" s="377"/>
      <c r="ADT18" s="377"/>
      <c r="ADU18" s="377"/>
      <c r="ADV18" s="377"/>
      <c r="ADW18" s="377"/>
      <c r="ADX18" s="377"/>
      <c r="ADY18" s="377"/>
      <c r="ADZ18" s="377"/>
      <c r="AEA18" s="377"/>
      <c r="AEB18" s="377"/>
      <c r="AEC18" s="377"/>
      <c r="AED18" s="377"/>
      <c r="AEE18" s="377"/>
      <c r="AEF18" s="377"/>
      <c r="AEG18" s="377"/>
      <c r="AEH18" s="377"/>
      <c r="AEI18" s="377"/>
      <c r="AEJ18" s="377"/>
      <c r="AEK18" s="377"/>
      <c r="AEL18" s="377"/>
      <c r="AEM18" s="377"/>
      <c r="AEN18" s="377"/>
      <c r="AEO18" s="377"/>
      <c r="AEP18" s="377"/>
      <c r="AEQ18" s="377"/>
      <c r="AER18" s="377"/>
      <c r="AES18" s="377"/>
      <c r="AET18" s="377"/>
      <c r="AEU18" s="377"/>
      <c r="AEV18" s="377"/>
      <c r="AEW18" s="377"/>
      <c r="AEX18" s="377"/>
      <c r="AEY18" s="377"/>
      <c r="AEZ18" s="377"/>
      <c r="AFA18" s="377"/>
      <c r="AFB18" s="377"/>
      <c r="AFC18" s="377"/>
      <c r="AFD18" s="377"/>
      <c r="AFE18" s="377"/>
      <c r="AFF18" s="377"/>
      <c r="AFG18" s="377"/>
      <c r="AFH18" s="377"/>
      <c r="AFI18" s="377"/>
      <c r="AFJ18" s="377"/>
      <c r="AFK18" s="377"/>
      <c r="AFL18" s="377"/>
      <c r="AFM18" s="377"/>
      <c r="AFN18" s="377"/>
      <c r="AFO18" s="377"/>
      <c r="AFP18" s="377"/>
      <c r="AFQ18" s="377"/>
      <c r="AFR18" s="377"/>
      <c r="AFS18" s="377"/>
      <c r="AFT18" s="377"/>
      <c r="AFU18" s="377"/>
      <c r="AFV18" s="377"/>
      <c r="AFW18" s="377"/>
      <c r="AFX18" s="377"/>
      <c r="AFY18" s="377"/>
      <c r="AFZ18" s="377"/>
      <c r="AGA18" s="377"/>
      <c r="AGB18" s="377"/>
      <c r="AGC18" s="377"/>
      <c r="AGD18" s="377"/>
      <c r="AGE18" s="377"/>
      <c r="AGF18" s="377"/>
      <c r="AGG18" s="377"/>
      <c r="AGH18" s="377"/>
      <c r="AGI18" s="377"/>
      <c r="AGJ18" s="377"/>
      <c r="AGK18" s="377"/>
      <c r="AGL18" s="377"/>
      <c r="AGM18" s="377"/>
      <c r="AGN18" s="377"/>
      <c r="AGO18" s="377"/>
      <c r="AGP18" s="377"/>
      <c r="AGQ18" s="377"/>
      <c r="AGR18" s="377"/>
      <c r="AGS18" s="377"/>
      <c r="AGT18" s="377"/>
      <c r="AGU18" s="377"/>
      <c r="AGV18" s="377"/>
      <c r="AGW18" s="377"/>
      <c r="AGX18" s="377"/>
      <c r="AGY18" s="377"/>
      <c r="AGZ18" s="377"/>
      <c r="AHA18" s="377"/>
      <c r="AHB18" s="377"/>
      <c r="AHC18" s="377"/>
      <c r="AHD18" s="377"/>
      <c r="AHE18" s="377"/>
      <c r="AHF18" s="377"/>
      <c r="AHG18" s="377"/>
      <c r="AHH18" s="377"/>
      <c r="AHI18" s="377"/>
      <c r="AHJ18" s="377"/>
      <c r="AHK18" s="377"/>
      <c r="AHL18" s="377"/>
      <c r="AHM18" s="377"/>
      <c r="AHN18" s="377"/>
      <c r="AHO18" s="377"/>
      <c r="AHP18" s="377"/>
      <c r="AHQ18" s="377"/>
      <c r="AHR18" s="377"/>
      <c r="AHS18" s="377"/>
      <c r="AHT18" s="377"/>
      <c r="AHU18" s="377"/>
      <c r="AHV18" s="377"/>
      <c r="AHW18" s="377"/>
      <c r="AHX18" s="377"/>
      <c r="AHY18" s="377"/>
      <c r="AHZ18" s="377"/>
      <c r="AIA18" s="377"/>
      <c r="AIB18" s="377"/>
      <c r="AIC18" s="377"/>
      <c r="AID18" s="377"/>
      <c r="AIE18" s="377"/>
      <c r="AIF18" s="377"/>
      <c r="AIG18" s="377"/>
      <c r="AIH18" s="377"/>
      <c r="AII18" s="377"/>
      <c r="AIJ18" s="377"/>
      <c r="AIK18" s="377"/>
      <c r="AIL18" s="377"/>
      <c r="AIM18" s="377"/>
      <c r="AIN18" s="377"/>
      <c r="AIO18" s="377"/>
      <c r="AIP18" s="377"/>
      <c r="AIQ18" s="377"/>
      <c r="AIR18" s="377"/>
      <c r="AIS18" s="377"/>
      <c r="AIT18" s="377"/>
      <c r="AIU18" s="377"/>
      <c r="AIV18" s="377"/>
      <c r="AIW18" s="377"/>
      <c r="AIX18" s="377"/>
      <c r="AIY18" s="377"/>
      <c r="AIZ18" s="377"/>
      <c r="AJA18" s="377"/>
      <c r="AJB18" s="377"/>
      <c r="AJC18" s="377"/>
      <c r="AJD18" s="377"/>
      <c r="AJE18" s="377"/>
      <c r="AJF18" s="377"/>
      <c r="AJG18" s="377"/>
      <c r="AJH18" s="377"/>
      <c r="AJI18" s="377"/>
      <c r="AJJ18" s="377"/>
      <c r="AJK18" s="377"/>
      <c r="AJL18" s="377"/>
      <c r="AJM18" s="377"/>
      <c r="AJN18" s="377"/>
      <c r="AJO18" s="377"/>
      <c r="AJP18" s="377"/>
      <c r="AJQ18" s="377"/>
      <c r="AJR18" s="377"/>
      <c r="AJS18" s="377"/>
      <c r="AJT18" s="377"/>
      <c r="AJU18" s="377"/>
      <c r="AJV18" s="377"/>
      <c r="AJW18" s="377"/>
      <c r="AJX18" s="377"/>
      <c r="AJY18" s="377"/>
      <c r="AJZ18" s="377"/>
      <c r="AKA18" s="377"/>
      <c r="AKB18" s="377"/>
      <c r="AKC18" s="377"/>
      <c r="AKD18" s="377"/>
      <c r="AKE18" s="377"/>
      <c r="AKF18" s="377"/>
      <c r="AKG18" s="377"/>
      <c r="AKH18" s="377"/>
      <c r="AKI18" s="377"/>
      <c r="AKJ18" s="377"/>
      <c r="AKK18" s="377"/>
      <c r="AKL18" s="377"/>
      <c r="AKM18" s="377"/>
      <c r="AKN18" s="377"/>
      <c r="AKO18" s="377"/>
      <c r="AKP18" s="377"/>
      <c r="AKQ18" s="377"/>
      <c r="AKR18" s="377"/>
      <c r="AKS18" s="377"/>
      <c r="AKT18" s="377"/>
      <c r="AKU18" s="377"/>
      <c r="AKV18" s="377"/>
      <c r="AKW18" s="377"/>
      <c r="AKX18" s="377"/>
      <c r="AKY18" s="377"/>
      <c r="AKZ18" s="377"/>
      <c r="ALA18" s="377"/>
      <c r="ALB18" s="377"/>
      <c r="ALC18" s="377"/>
      <c r="ALD18" s="377"/>
      <c r="ALE18" s="377"/>
      <c r="ALF18" s="377"/>
      <c r="ALG18" s="377"/>
      <c r="ALH18" s="377"/>
      <c r="ALI18" s="377"/>
      <c r="ALJ18" s="377"/>
      <c r="ALK18" s="377"/>
      <c r="ALL18" s="377"/>
      <c r="ALM18" s="377"/>
      <c r="ALN18" s="377"/>
      <c r="ALO18" s="377"/>
      <c r="ALP18" s="377"/>
      <c r="ALQ18" s="377"/>
      <c r="ALR18" s="377"/>
      <c r="ALS18" s="377"/>
      <c r="ALT18" s="377"/>
      <c r="ALU18" s="377"/>
      <c r="ALV18" s="377"/>
      <c r="ALW18" s="377"/>
      <c r="ALX18" s="377"/>
      <c r="ALY18" s="377"/>
      <c r="ALZ18" s="377"/>
      <c r="AMA18" s="377"/>
      <c r="AMB18" s="377"/>
      <c r="AMC18" s="377"/>
      <c r="AMD18" s="377"/>
      <c r="AME18" s="377"/>
      <c r="AMF18" s="377"/>
      <c r="AMG18" s="377"/>
      <c r="AMH18" s="377"/>
      <c r="AMI18" s="377"/>
      <c r="AMJ18" s="377"/>
      <c r="AMK18" s="377"/>
      <c r="AML18" s="377"/>
      <c r="AMM18" s="377"/>
      <c r="AMN18" s="377"/>
      <c r="AMO18" s="377"/>
      <c r="AMP18" s="377"/>
      <c r="AMQ18" s="377"/>
      <c r="AMR18" s="377"/>
      <c r="AMS18" s="377"/>
      <c r="AMT18" s="377"/>
      <c r="AMU18" s="377"/>
      <c r="AMV18" s="377"/>
      <c r="AMW18" s="377"/>
      <c r="AMX18" s="377"/>
      <c r="AMY18" s="377"/>
      <c r="AMZ18" s="377"/>
      <c r="ANA18" s="377"/>
      <c r="ANB18" s="377"/>
      <c r="ANC18" s="377"/>
      <c r="AND18" s="377"/>
      <c r="ANE18" s="377"/>
      <c r="ANF18" s="377"/>
      <c r="ANG18" s="377"/>
      <c r="ANH18" s="377"/>
      <c r="ANI18" s="377"/>
      <c r="ANJ18" s="377"/>
      <c r="ANK18" s="377"/>
      <c r="ANL18" s="377"/>
      <c r="ANM18" s="377"/>
      <c r="ANN18" s="377"/>
      <c r="ANO18" s="377"/>
      <c r="ANP18" s="377"/>
      <c r="ANQ18" s="377"/>
      <c r="ANR18" s="377"/>
      <c r="ANS18" s="377"/>
      <c r="ANT18" s="377"/>
      <c r="ANU18" s="377"/>
      <c r="ANV18" s="377"/>
      <c r="ANW18" s="377"/>
      <c r="ANX18" s="377"/>
      <c r="ANY18" s="377"/>
      <c r="ANZ18" s="377"/>
      <c r="AOA18" s="377"/>
      <c r="AOB18" s="377"/>
      <c r="AOC18" s="377"/>
      <c r="AOD18" s="377"/>
      <c r="AOE18" s="377"/>
      <c r="AOF18" s="377"/>
      <c r="AOG18" s="377"/>
      <c r="AOH18" s="377"/>
      <c r="AOI18" s="377"/>
      <c r="AOJ18" s="377"/>
      <c r="AOK18" s="377"/>
      <c r="AOL18" s="377"/>
      <c r="AOM18" s="377"/>
      <c r="AON18" s="377"/>
      <c r="AOO18" s="377"/>
      <c r="AOP18" s="377"/>
      <c r="AOQ18" s="377"/>
      <c r="AOR18" s="377"/>
      <c r="AOS18" s="377"/>
      <c r="AOT18" s="377"/>
      <c r="AOU18" s="377"/>
      <c r="AOV18" s="377"/>
      <c r="AOW18" s="377"/>
      <c r="AOX18" s="377"/>
      <c r="AOY18" s="377"/>
      <c r="AOZ18" s="377"/>
      <c r="APA18" s="377"/>
      <c r="APB18" s="377"/>
      <c r="APC18" s="377"/>
      <c r="APD18" s="377"/>
      <c r="APE18" s="377"/>
      <c r="APF18" s="377"/>
      <c r="APG18" s="377"/>
      <c r="APH18" s="377"/>
      <c r="API18" s="377"/>
      <c r="APJ18" s="377"/>
      <c r="APK18" s="377"/>
      <c r="APL18" s="377"/>
      <c r="APM18" s="377"/>
      <c r="APN18" s="377"/>
      <c r="APO18" s="377"/>
      <c r="APP18" s="377"/>
      <c r="APQ18" s="377"/>
      <c r="APR18" s="377"/>
      <c r="APS18" s="377"/>
      <c r="APT18" s="377"/>
      <c r="APU18" s="377"/>
      <c r="APV18" s="377"/>
      <c r="APW18" s="377"/>
      <c r="APX18" s="377"/>
      <c r="APY18" s="377"/>
      <c r="APZ18" s="377"/>
      <c r="AQA18" s="377"/>
      <c r="AQB18" s="377"/>
      <c r="AQC18" s="377"/>
      <c r="AQD18" s="377"/>
      <c r="AQE18" s="377"/>
      <c r="AQF18" s="377"/>
      <c r="AQG18" s="377"/>
      <c r="AQH18" s="377"/>
      <c r="AQI18" s="377"/>
      <c r="AQJ18" s="377"/>
      <c r="AQK18" s="377"/>
      <c r="AQL18" s="377"/>
      <c r="AQM18" s="377"/>
      <c r="AQN18" s="377"/>
      <c r="AQO18" s="377"/>
      <c r="AQP18" s="377"/>
      <c r="AQQ18" s="377"/>
      <c r="AQR18" s="377"/>
      <c r="AQS18" s="377"/>
      <c r="AQT18" s="377"/>
      <c r="AQU18" s="377"/>
      <c r="AQV18" s="377"/>
      <c r="AQW18" s="377"/>
      <c r="AQX18" s="377"/>
      <c r="AQY18" s="377"/>
      <c r="AQZ18" s="377"/>
      <c r="ARA18" s="377"/>
      <c r="ARB18" s="377"/>
      <c r="ARC18" s="377"/>
      <c r="ARD18" s="377"/>
      <c r="ARE18" s="377"/>
      <c r="ARF18" s="377"/>
      <c r="ARG18" s="377"/>
      <c r="ARH18" s="377"/>
      <c r="ARI18" s="377"/>
      <c r="ARJ18" s="377"/>
      <c r="ARK18" s="377"/>
      <c r="ARL18" s="377"/>
      <c r="ARM18" s="377"/>
      <c r="ARN18" s="377"/>
      <c r="ARO18" s="377"/>
      <c r="ARP18" s="377"/>
      <c r="ARQ18" s="377"/>
      <c r="ARR18" s="377"/>
      <c r="ARS18" s="377"/>
      <c r="ART18" s="377"/>
      <c r="ARU18" s="377"/>
      <c r="ARV18" s="377"/>
      <c r="ARW18" s="377"/>
      <c r="ARX18" s="377"/>
      <c r="ARY18" s="377"/>
      <c r="ARZ18" s="377"/>
      <c r="ASA18" s="377"/>
      <c r="ASB18" s="377"/>
      <c r="ASC18" s="377"/>
      <c r="ASD18" s="377"/>
      <c r="ASE18" s="377"/>
      <c r="ASF18" s="377"/>
      <c r="ASG18" s="377"/>
      <c r="ASH18" s="377"/>
      <c r="ASI18" s="377"/>
      <c r="ASJ18" s="377"/>
      <c r="ASK18" s="377"/>
      <c r="ASL18" s="377"/>
      <c r="ASM18" s="377"/>
      <c r="ASN18" s="377"/>
      <c r="ASO18" s="377"/>
      <c r="ASP18" s="377"/>
      <c r="ASQ18" s="377"/>
      <c r="ASR18" s="377"/>
      <c r="ASS18" s="377"/>
      <c r="AST18" s="377"/>
      <c r="ASU18" s="377"/>
      <c r="ASV18" s="377"/>
      <c r="ASW18" s="377"/>
      <c r="ASX18" s="377"/>
      <c r="ASY18" s="377"/>
      <c r="ASZ18" s="377"/>
      <c r="ATA18" s="377"/>
      <c r="ATB18" s="377"/>
      <c r="ATC18" s="377"/>
      <c r="ATD18" s="377"/>
      <c r="ATE18" s="377"/>
      <c r="ATF18" s="377"/>
      <c r="ATG18" s="377"/>
      <c r="ATH18" s="377"/>
      <c r="ATI18" s="377"/>
      <c r="ATJ18" s="377"/>
      <c r="ATK18" s="377"/>
      <c r="ATL18" s="377"/>
      <c r="ATM18" s="377"/>
      <c r="ATN18" s="377"/>
      <c r="ATO18" s="377"/>
      <c r="ATP18" s="377"/>
      <c r="ATQ18" s="377"/>
      <c r="ATR18" s="377"/>
      <c r="ATS18" s="377"/>
      <c r="ATT18" s="377"/>
      <c r="ATU18" s="377"/>
      <c r="ATV18" s="377"/>
      <c r="ATW18" s="377"/>
      <c r="ATX18" s="377"/>
      <c r="ATY18" s="377"/>
      <c r="ATZ18" s="377"/>
      <c r="AUA18" s="377"/>
      <c r="AUB18" s="377"/>
      <c r="AUC18" s="377"/>
      <c r="AUD18" s="377"/>
      <c r="AUE18" s="377"/>
      <c r="AUF18" s="377"/>
      <c r="AUG18" s="377"/>
      <c r="AUH18" s="377"/>
      <c r="AUI18" s="377"/>
      <c r="AUJ18" s="377"/>
      <c r="AUK18" s="377"/>
      <c r="AUL18" s="377"/>
      <c r="AUM18" s="377"/>
      <c r="AUN18" s="377"/>
      <c r="AUO18" s="377"/>
      <c r="AUP18" s="377"/>
      <c r="AUQ18" s="377"/>
      <c r="AUR18" s="377"/>
      <c r="AUS18" s="377"/>
      <c r="AUT18" s="377"/>
      <c r="AUU18" s="377"/>
      <c r="AUV18" s="377"/>
      <c r="AUW18" s="377"/>
      <c r="AUX18" s="377"/>
      <c r="AUY18" s="377"/>
      <c r="AUZ18" s="377"/>
      <c r="AVA18" s="377"/>
      <c r="AVB18" s="377"/>
      <c r="AVC18" s="377"/>
      <c r="AVD18" s="377"/>
      <c r="AVE18" s="377"/>
      <c r="AVF18" s="377"/>
      <c r="AVG18" s="377"/>
      <c r="AVH18" s="377"/>
      <c r="AVI18" s="377"/>
      <c r="AVJ18" s="377"/>
      <c r="AVK18" s="377"/>
      <c r="AVL18" s="377"/>
      <c r="AVM18" s="377"/>
      <c r="AVN18" s="377"/>
      <c r="AVO18" s="377"/>
      <c r="AVP18" s="377"/>
      <c r="AVQ18" s="377"/>
      <c r="AVR18" s="377"/>
      <c r="AVS18" s="377"/>
      <c r="AVT18" s="377"/>
      <c r="AVU18" s="377"/>
      <c r="AVV18" s="377"/>
      <c r="AVW18" s="377"/>
      <c r="AVX18" s="377"/>
      <c r="AVY18" s="377"/>
      <c r="AVZ18" s="377"/>
      <c r="AWA18" s="377"/>
      <c r="AWB18" s="377"/>
      <c r="AWC18" s="377"/>
      <c r="AWD18" s="377"/>
      <c r="AWE18" s="377"/>
      <c r="AWF18" s="377"/>
      <c r="AWG18" s="377"/>
      <c r="AWH18" s="377"/>
      <c r="AWI18" s="377"/>
      <c r="AWJ18" s="377"/>
      <c r="AWK18" s="377"/>
      <c r="AWL18" s="377"/>
      <c r="AWM18" s="377"/>
      <c r="AWN18" s="377"/>
      <c r="AWO18" s="377"/>
      <c r="AWP18" s="377"/>
      <c r="AWQ18" s="377"/>
      <c r="AWR18" s="377"/>
      <c r="AWS18" s="377"/>
      <c r="AWT18" s="377"/>
      <c r="AWU18" s="377"/>
      <c r="AWV18" s="377"/>
      <c r="AWW18" s="377"/>
      <c r="AWX18" s="377"/>
      <c r="AWY18" s="377"/>
      <c r="AWZ18" s="377"/>
      <c r="AXA18" s="377"/>
      <c r="AXB18" s="377"/>
      <c r="AXC18" s="377"/>
      <c r="AXD18" s="377"/>
      <c r="AXE18" s="377"/>
      <c r="AXF18" s="377"/>
      <c r="AXG18" s="377"/>
      <c r="AXH18" s="377"/>
      <c r="AXI18" s="377"/>
      <c r="AXJ18" s="377"/>
      <c r="AXK18" s="377"/>
      <c r="AXL18" s="377"/>
      <c r="AXM18" s="377"/>
      <c r="AXN18" s="377"/>
      <c r="AXO18" s="377"/>
      <c r="AXP18" s="377"/>
      <c r="AXQ18" s="377"/>
      <c r="AXR18" s="377"/>
      <c r="AXS18" s="377"/>
      <c r="AXT18" s="377"/>
      <c r="AXU18" s="377"/>
      <c r="AXV18" s="377"/>
      <c r="AXW18" s="377"/>
      <c r="AXX18" s="377"/>
      <c r="AXY18" s="377"/>
      <c r="AXZ18" s="377"/>
      <c r="AYA18" s="377"/>
      <c r="AYB18" s="377"/>
      <c r="AYC18" s="377"/>
      <c r="AYD18" s="377"/>
      <c r="AYE18" s="377"/>
      <c r="AYF18" s="377"/>
      <c r="AYG18" s="377"/>
      <c r="AYH18" s="377"/>
      <c r="AYI18" s="377"/>
      <c r="AYJ18" s="377"/>
      <c r="AYK18" s="377"/>
      <c r="AYL18" s="377"/>
      <c r="AYM18" s="377"/>
      <c r="AYN18" s="377"/>
      <c r="AYO18" s="377"/>
      <c r="AYP18" s="377"/>
      <c r="AYQ18" s="377"/>
      <c r="AYR18" s="377"/>
      <c r="AYS18" s="377"/>
      <c r="AYT18" s="377"/>
      <c r="AYU18" s="377"/>
      <c r="AYV18" s="377"/>
      <c r="AYW18" s="377"/>
      <c r="AYX18" s="377"/>
      <c r="AYY18" s="377"/>
      <c r="AYZ18" s="377"/>
      <c r="AZA18" s="377"/>
      <c r="AZB18" s="377"/>
      <c r="AZC18" s="377"/>
      <c r="AZD18" s="377"/>
      <c r="AZE18" s="377"/>
      <c r="AZF18" s="377"/>
      <c r="AZG18" s="377"/>
      <c r="AZH18" s="377"/>
      <c r="AZI18" s="377"/>
      <c r="AZJ18" s="377"/>
      <c r="AZK18" s="377"/>
      <c r="AZL18" s="377"/>
      <c r="AZM18" s="377"/>
      <c r="AZN18" s="377"/>
      <c r="AZO18" s="377"/>
      <c r="AZP18" s="377"/>
      <c r="AZQ18" s="377"/>
      <c r="AZR18" s="377"/>
      <c r="AZS18" s="377"/>
      <c r="AZT18" s="377"/>
      <c r="AZU18" s="377"/>
      <c r="AZV18" s="377"/>
      <c r="AZW18" s="377"/>
      <c r="AZX18" s="377"/>
      <c r="AZY18" s="377"/>
      <c r="AZZ18" s="377"/>
      <c r="BAA18" s="377"/>
      <c r="BAB18" s="377"/>
      <c r="BAC18" s="377"/>
      <c r="BAD18" s="377"/>
      <c r="BAE18" s="377"/>
      <c r="BAF18" s="377"/>
      <c r="BAG18" s="377"/>
      <c r="BAH18" s="377"/>
      <c r="BAI18" s="377"/>
      <c r="BAJ18" s="377"/>
      <c r="BAK18" s="377"/>
      <c r="BAL18" s="377"/>
      <c r="BAM18" s="377"/>
      <c r="BAN18" s="377"/>
      <c r="BAO18" s="377"/>
      <c r="BAP18" s="377"/>
      <c r="BAQ18" s="377"/>
      <c r="BAR18" s="377"/>
      <c r="BAS18" s="377"/>
      <c r="BAT18" s="377"/>
      <c r="BAU18" s="377"/>
      <c r="BAV18" s="377"/>
      <c r="BAW18" s="377"/>
      <c r="BAX18" s="377"/>
      <c r="BAY18" s="377"/>
      <c r="BAZ18" s="377"/>
      <c r="BBA18" s="377"/>
      <c r="BBB18" s="377"/>
      <c r="BBC18" s="377"/>
      <c r="BBD18" s="377"/>
      <c r="BBE18" s="377"/>
      <c r="BBF18" s="377"/>
      <c r="BBG18" s="377"/>
      <c r="BBH18" s="377"/>
      <c r="BBI18" s="377"/>
      <c r="BBJ18" s="377"/>
      <c r="BBK18" s="377"/>
      <c r="BBL18" s="377"/>
      <c r="BBM18" s="377"/>
      <c r="BBN18" s="377"/>
      <c r="BBO18" s="377"/>
      <c r="BBP18" s="377"/>
      <c r="BBQ18" s="377"/>
      <c r="BBR18" s="377"/>
      <c r="BBS18" s="377"/>
      <c r="BBT18" s="377"/>
      <c r="BBU18" s="377"/>
      <c r="BBV18" s="377"/>
      <c r="BBW18" s="377"/>
      <c r="BBX18" s="377"/>
      <c r="BBY18" s="377"/>
      <c r="BBZ18" s="377"/>
      <c r="BCA18" s="377"/>
      <c r="BCB18" s="377"/>
      <c r="BCC18" s="377"/>
      <c r="BCD18" s="377"/>
      <c r="BCE18" s="377"/>
      <c r="BCF18" s="377"/>
      <c r="BCG18" s="377"/>
      <c r="BCH18" s="377"/>
      <c r="BCI18" s="377"/>
      <c r="BCJ18" s="377"/>
      <c r="BCK18" s="377"/>
      <c r="BCL18" s="377"/>
      <c r="BCM18" s="377"/>
      <c r="BCN18" s="377"/>
      <c r="BCO18" s="377"/>
      <c r="BCP18" s="377"/>
      <c r="BCQ18" s="377"/>
      <c r="BCR18" s="377"/>
      <c r="BCS18" s="377"/>
      <c r="BCT18" s="377"/>
      <c r="BCU18" s="377"/>
      <c r="BCV18" s="377"/>
      <c r="BCW18" s="377"/>
      <c r="BCX18" s="377"/>
      <c r="BCY18" s="377"/>
      <c r="BCZ18" s="377"/>
      <c r="BDA18" s="377"/>
      <c r="BDB18" s="377"/>
      <c r="BDC18" s="377"/>
      <c r="BDD18" s="377"/>
      <c r="BDE18" s="377"/>
      <c r="BDF18" s="377"/>
      <c r="BDG18" s="377"/>
      <c r="BDH18" s="377"/>
      <c r="BDI18" s="377"/>
      <c r="BDJ18" s="377"/>
      <c r="BDK18" s="377"/>
      <c r="BDL18" s="377"/>
      <c r="BDM18" s="377"/>
      <c r="BDN18" s="377"/>
      <c r="BDO18" s="377"/>
      <c r="BDP18" s="377"/>
      <c r="BDQ18" s="377"/>
      <c r="BDR18" s="377"/>
      <c r="BDS18" s="377"/>
      <c r="BDT18" s="377"/>
      <c r="BDU18" s="377"/>
      <c r="BDV18" s="377"/>
      <c r="BDW18" s="377"/>
      <c r="BDX18" s="377"/>
      <c r="BDY18" s="377"/>
      <c r="BDZ18" s="377"/>
      <c r="BEA18" s="377"/>
      <c r="BEB18" s="377"/>
      <c r="BEC18" s="377"/>
      <c r="BED18" s="377"/>
      <c r="BEE18" s="377"/>
      <c r="BEF18" s="377"/>
      <c r="BEG18" s="377"/>
      <c r="BEH18" s="377"/>
      <c r="BEI18" s="377"/>
      <c r="BEJ18" s="377"/>
      <c r="BEK18" s="377"/>
      <c r="BEL18" s="377"/>
      <c r="BEM18" s="377"/>
      <c r="BEN18" s="377"/>
      <c r="BEO18" s="377"/>
      <c r="BEP18" s="377"/>
      <c r="BEQ18" s="377"/>
      <c r="BER18" s="377"/>
      <c r="BES18" s="377"/>
      <c r="BET18" s="377"/>
      <c r="BEU18" s="377"/>
      <c r="BEV18" s="377"/>
      <c r="BEW18" s="377"/>
      <c r="BEX18" s="377"/>
      <c r="BEY18" s="377"/>
      <c r="BEZ18" s="377"/>
      <c r="BFA18" s="377"/>
      <c r="BFB18" s="377"/>
      <c r="BFC18" s="377"/>
      <c r="BFD18" s="377"/>
      <c r="BFE18" s="377"/>
      <c r="BFF18" s="377"/>
      <c r="BFG18" s="377"/>
      <c r="BFH18" s="377"/>
      <c r="BFI18" s="377"/>
      <c r="BFJ18" s="377"/>
      <c r="BFK18" s="377"/>
      <c r="BFL18" s="377"/>
      <c r="BFM18" s="377"/>
      <c r="BFN18" s="377"/>
      <c r="BFO18" s="377"/>
      <c r="BFP18" s="377"/>
      <c r="BFQ18" s="377"/>
      <c r="BFR18" s="377"/>
      <c r="BFS18" s="377"/>
      <c r="BFT18" s="377"/>
      <c r="BFU18" s="377"/>
      <c r="BFV18" s="377"/>
      <c r="BFW18" s="377"/>
      <c r="BFX18" s="377"/>
      <c r="BFY18" s="377"/>
      <c r="BFZ18" s="377"/>
      <c r="BGA18" s="377"/>
      <c r="BGB18" s="377"/>
      <c r="BGC18" s="377"/>
      <c r="BGD18" s="377"/>
      <c r="BGE18" s="377"/>
      <c r="BGF18" s="377"/>
      <c r="BGG18" s="377"/>
      <c r="BGH18" s="377"/>
      <c r="BGI18" s="377"/>
      <c r="BGJ18" s="377"/>
      <c r="BGK18" s="377"/>
      <c r="BGL18" s="377"/>
      <c r="BGM18" s="377"/>
      <c r="BGN18" s="377"/>
      <c r="BGO18" s="377"/>
      <c r="BGP18" s="377"/>
      <c r="BGQ18" s="377"/>
      <c r="BGR18" s="377"/>
      <c r="BGS18" s="377"/>
      <c r="BGT18" s="377"/>
      <c r="BGU18" s="377"/>
      <c r="BGV18" s="377"/>
      <c r="BGW18" s="377"/>
      <c r="BGX18" s="377"/>
      <c r="BGY18" s="377"/>
      <c r="BGZ18" s="377"/>
      <c r="BHA18" s="377"/>
      <c r="BHB18" s="377"/>
      <c r="BHC18" s="377"/>
      <c r="BHD18" s="377"/>
      <c r="BHE18" s="377"/>
      <c r="BHF18" s="377"/>
      <c r="BHG18" s="377"/>
      <c r="BHH18" s="377"/>
      <c r="BHI18" s="377"/>
      <c r="BHJ18" s="377"/>
      <c r="BHK18" s="377"/>
      <c r="BHL18" s="377"/>
      <c r="BHM18" s="377"/>
      <c r="BHN18" s="377"/>
      <c r="BHO18" s="377"/>
      <c r="BHP18" s="377"/>
      <c r="BHQ18" s="377"/>
      <c r="BHR18" s="377"/>
      <c r="BHS18" s="377"/>
      <c r="BHT18" s="377"/>
      <c r="BHU18" s="377"/>
      <c r="BHV18" s="377"/>
      <c r="BHW18" s="377"/>
      <c r="BHX18" s="377"/>
      <c r="BHY18" s="377"/>
      <c r="BHZ18" s="377"/>
      <c r="BIA18" s="377"/>
      <c r="BIB18" s="377"/>
      <c r="BIC18" s="377"/>
      <c r="BID18" s="377"/>
      <c r="BIE18" s="377"/>
      <c r="BIF18" s="377"/>
      <c r="BIG18" s="377"/>
      <c r="BIH18" s="377"/>
      <c r="BII18" s="377"/>
      <c r="BIJ18" s="377"/>
      <c r="BIK18" s="377"/>
      <c r="BIL18" s="377"/>
      <c r="BIM18" s="377"/>
      <c r="BIN18" s="377"/>
      <c r="BIO18" s="377"/>
      <c r="BIP18" s="377"/>
      <c r="BIQ18" s="377"/>
      <c r="BIR18" s="377"/>
      <c r="BIS18" s="377"/>
      <c r="BIT18" s="377"/>
      <c r="BIU18" s="377"/>
      <c r="BIV18" s="377"/>
      <c r="BIW18" s="377"/>
      <c r="BIX18" s="377"/>
      <c r="BIY18" s="377"/>
      <c r="BIZ18" s="377"/>
      <c r="BJA18" s="377"/>
      <c r="BJB18" s="377"/>
      <c r="BJC18" s="377"/>
      <c r="BJD18" s="377"/>
      <c r="BJE18" s="377"/>
      <c r="BJF18" s="377"/>
      <c r="BJG18" s="377"/>
      <c r="BJH18" s="377"/>
      <c r="BJI18" s="377"/>
      <c r="BJJ18" s="377"/>
      <c r="BJK18" s="377"/>
      <c r="BJL18" s="377"/>
      <c r="BJM18" s="377"/>
      <c r="BJN18" s="377"/>
      <c r="BJO18" s="377"/>
      <c r="BJP18" s="377"/>
      <c r="BJQ18" s="377"/>
      <c r="BJR18" s="377"/>
      <c r="BJS18" s="377"/>
      <c r="BJT18" s="377"/>
      <c r="BJU18" s="377"/>
      <c r="BJV18" s="377"/>
      <c r="BJW18" s="377"/>
      <c r="BJX18" s="377"/>
      <c r="BJY18" s="377"/>
      <c r="BJZ18" s="377"/>
      <c r="BKA18" s="377"/>
      <c r="BKB18" s="377"/>
      <c r="BKC18" s="377"/>
      <c r="BKD18" s="377"/>
      <c r="BKE18" s="377"/>
      <c r="BKF18" s="377"/>
      <c r="BKG18" s="377"/>
      <c r="BKH18" s="377"/>
      <c r="BKI18" s="377"/>
      <c r="BKJ18" s="377"/>
      <c r="BKK18" s="377"/>
      <c r="BKL18" s="377"/>
      <c r="BKM18" s="377"/>
      <c r="BKN18" s="377"/>
      <c r="BKO18" s="377"/>
      <c r="BKP18" s="377"/>
      <c r="BKQ18" s="377"/>
      <c r="BKR18" s="377"/>
      <c r="BKS18" s="377"/>
      <c r="BKT18" s="377"/>
      <c r="BKU18" s="377"/>
      <c r="BKV18" s="377"/>
      <c r="BKW18" s="377"/>
      <c r="BKX18" s="377"/>
      <c r="BKY18" s="377"/>
      <c r="BKZ18" s="377"/>
      <c r="BLA18" s="377"/>
      <c r="BLB18" s="377"/>
      <c r="BLC18" s="377"/>
      <c r="BLD18" s="377"/>
      <c r="BLE18" s="377"/>
      <c r="BLF18" s="377"/>
      <c r="BLG18" s="377"/>
      <c r="BLH18" s="377"/>
      <c r="BLI18" s="377"/>
      <c r="BLJ18" s="377"/>
      <c r="BLK18" s="377"/>
      <c r="BLL18" s="377"/>
      <c r="BLM18" s="377"/>
      <c r="BLN18" s="377"/>
      <c r="BLO18" s="377"/>
      <c r="BLP18" s="377"/>
      <c r="BLQ18" s="377"/>
      <c r="BLR18" s="377"/>
      <c r="BLS18" s="377"/>
      <c r="BLT18" s="377"/>
      <c r="BLU18" s="377"/>
      <c r="BLV18" s="377"/>
      <c r="BLW18" s="377"/>
      <c r="BLX18" s="377"/>
      <c r="BLY18" s="377"/>
      <c r="BLZ18" s="377"/>
      <c r="BMA18" s="377"/>
      <c r="BMB18" s="377"/>
      <c r="BMC18" s="377"/>
      <c r="BMD18" s="377"/>
      <c r="BME18" s="377"/>
      <c r="BMF18" s="377"/>
      <c r="BMG18" s="377"/>
      <c r="BMH18" s="377"/>
      <c r="BMI18" s="377"/>
      <c r="BMJ18" s="377"/>
      <c r="BMK18" s="377"/>
      <c r="BML18" s="377"/>
      <c r="BMM18" s="377"/>
      <c r="BMN18" s="377"/>
      <c r="BMO18" s="377"/>
      <c r="BMP18" s="377"/>
      <c r="BMQ18" s="377"/>
      <c r="BMR18" s="377"/>
      <c r="BMS18" s="377"/>
      <c r="BMT18" s="377"/>
      <c r="BMU18" s="377"/>
      <c r="BMV18" s="377"/>
      <c r="BMW18" s="377"/>
      <c r="BMX18" s="377"/>
      <c r="BMY18" s="377"/>
      <c r="BMZ18" s="377"/>
      <c r="BNA18" s="377"/>
      <c r="BNB18" s="377"/>
      <c r="BNC18" s="377"/>
      <c r="BND18" s="377"/>
      <c r="BNE18" s="377"/>
      <c r="BNF18" s="377"/>
      <c r="BNG18" s="377"/>
      <c r="BNH18" s="377"/>
      <c r="BNI18" s="377"/>
      <c r="BNJ18" s="377"/>
      <c r="BNK18" s="377"/>
      <c r="BNL18" s="377"/>
      <c r="BNM18" s="377"/>
      <c r="BNN18" s="377"/>
      <c r="BNO18" s="377"/>
      <c r="BNP18" s="377"/>
      <c r="BNQ18" s="377"/>
      <c r="BNR18" s="377"/>
      <c r="BNS18" s="377"/>
      <c r="BNT18" s="377"/>
      <c r="BNU18" s="377"/>
      <c r="BNV18" s="377"/>
      <c r="BNW18" s="377"/>
      <c r="BNX18" s="377"/>
      <c r="BNY18" s="377"/>
      <c r="BNZ18" s="377"/>
      <c r="BOA18" s="377"/>
      <c r="BOB18" s="377"/>
      <c r="BOC18" s="377"/>
      <c r="BOD18" s="377"/>
      <c r="BOE18" s="377"/>
      <c r="BOF18" s="377"/>
      <c r="BOG18" s="377"/>
      <c r="BOH18" s="377"/>
      <c r="BOI18" s="377"/>
      <c r="BOJ18" s="377"/>
      <c r="BOK18" s="377"/>
      <c r="BOL18" s="377"/>
      <c r="BOM18" s="377"/>
      <c r="BON18" s="377"/>
      <c r="BOO18" s="377"/>
      <c r="BOP18" s="377"/>
      <c r="BOQ18" s="377"/>
      <c r="BOR18" s="377"/>
      <c r="BOS18" s="377"/>
      <c r="BOT18" s="377"/>
      <c r="BOU18" s="377"/>
      <c r="BOV18" s="377"/>
      <c r="BOW18" s="377"/>
      <c r="BOX18" s="377"/>
      <c r="BOY18" s="377"/>
      <c r="BOZ18" s="377"/>
      <c r="BPA18" s="377"/>
      <c r="BPB18" s="377"/>
      <c r="BPC18" s="377"/>
      <c r="BPD18" s="377"/>
      <c r="BPE18" s="377"/>
      <c r="BPF18" s="377"/>
      <c r="BPG18" s="377"/>
      <c r="BPH18" s="377"/>
      <c r="BPI18" s="377"/>
      <c r="BPJ18" s="377"/>
      <c r="BPK18" s="377"/>
      <c r="BPL18" s="377"/>
      <c r="BPM18" s="377"/>
      <c r="BPN18" s="377"/>
      <c r="BPO18" s="377"/>
      <c r="BPP18" s="377"/>
      <c r="BPQ18" s="377"/>
      <c r="BPR18" s="377"/>
      <c r="BPS18" s="377"/>
      <c r="BPT18" s="377"/>
      <c r="BPU18" s="377"/>
      <c r="BPV18" s="377"/>
      <c r="BPW18" s="377"/>
      <c r="BPX18" s="377"/>
      <c r="BPY18" s="377"/>
      <c r="BPZ18" s="377"/>
      <c r="BQA18" s="377"/>
      <c r="BQB18" s="377"/>
      <c r="BQC18" s="377"/>
      <c r="BQD18" s="377"/>
      <c r="BQE18" s="377"/>
      <c r="BQF18" s="377"/>
      <c r="BQG18" s="377"/>
      <c r="BQH18" s="377"/>
      <c r="BQI18" s="377"/>
      <c r="BQJ18" s="377"/>
      <c r="BQK18" s="377"/>
      <c r="BQL18" s="377"/>
      <c r="BQM18" s="377"/>
      <c r="BQN18" s="377"/>
      <c r="BQO18" s="377"/>
      <c r="BQP18" s="377"/>
      <c r="BQQ18" s="377"/>
      <c r="BQR18" s="377"/>
      <c r="BQS18" s="377"/>
      <c r="BQT18" s="377"/>
      <c r="BQU18" s="377"/>
      <c r="BQV18" s="377"/>
      <c r="BQW18" s="377"/>
      <c r="BQX18" s="377"/>
      <c r="BQY18" s="377"/>
      <c r="BQZ18" s="377"/>
      <c r="BRA18" s="377"/>
      <c r="BRB18" s="377"/>
      <c r="BRC18" s="377"/>
      <c r="BRD18" s="377"/>
      <c r="BRE18" s="377"/>
      <c r="BRF18" s="377"/>
      <c r="BRG18" s="377"/>
      <c r="BRH18" s="377"/>
      <c r="BRI18" s="377"/>
      <c r="BRJ18" s="377"/>
      <c r="BRK18" s="377"/>
      <c r="BRL18" s="377"/>
      <c r="BRM18" s="377"/>
      <c r="BRN18" s="377"/>
      <c r="BRO18" s="377"/>
      <c r="BRP18" s="377"/>
      <c r="BRQ18" s="377"/>
      <c r="BRR18" s="377"/>
      <c r="BRS18" s="377"/>
      <c r="BRT18" s="377"/>
      <c r="BRU18" s="377"/>
      <c r="BRV18" s="377"/>
      <c r="BRW18" s="377"/>
      <c r="BRX18" s="377"/>
      <c r="BRY18" s="377"/>
      <c r="BRZ18" s="377"/>
      <c r="BSA18" s="377"/>
      <c r="BSB18" s="377"/>
      <c r="BSC18" s="377"/>
      <c r="BSD18" s="377"/>
      <c r="BSE18" s="377"/>
      <c r="BSF18" s="377"/>
      <c r="BSG18" s="377"/>
      <c r="BSH18" s="377"/>
      <c r="BSI18" s="377"/>
      <c r="BSJ18" s="377"/>
      <c r="BSK18" s="377"/>
      <c r="BSL18" s="377"/>
      <c r="BSM18" s="377"/>
      <c r="BSN18" s="377"/>
      <c r="BSO18" s="377"/>
      <c r="BSP18" s="377"/>
      <c r="BSQ18" s="377"/>
      <c r="BSR18" s="377"/>
      <c r="BSS18" s="377"/>
      <c r="BST18" s="377"/>
      <c r="BSU18" s="377"/>
      <c r="BSV18" s="377"/>
      <c r="BSW18" s="377"/>
      <c r="BSX18" s="377"/>
      <c r="BSY18" s="377"/>
      <c r="BSZ18" s="377"/>
      <c r="BTA18" s="377"/>
      <c r="BTB18" s="377"/>
      <c r="BTC18" s="377"/>
      <c r="BTD18" s="377"/>
      <c r="BTE18" s="377"/>
      <c r="BTF18" s="377"/>
      <c r="BTG18" s="377"/>
      <c r="BTH18" s="377"/>
      <c r="BTI18" s="377"/>
      <c r="BTJ18" s="377"/>
      <c r="BTK18" s="377"/>
      <c r="BTL18" s="377"/>
      <c r="BTM18" s="377"/>
      <c r="BTN18" s="377"/>
      <c r="BTO18" s="377"/>
      <c r="BTP18" s="377"/>
      <c r="BTQ18" s="377"/>
      <c r="BTR18" s="377"/>
      <c r="BTS18" s="377"/>
      <c r="BTT18" s="377"/>
      <c r="BTU18" s="377"/>
      <c r="BTV18" s="377"/>
      <c r="BTW18" s="377"/>
      <c r="BTX18" s="377"/>
      <c r="BTY18" s="377"/>
      <c r="BTZ18" s="377"/>
      <c r="BUA18" s="377"/>
      <c r="BUB18" s="377"/>
      <c r="BUC18" s="377"/>
      <c r="BUD18" s="377"/>
      <c r="BUE18" s="377"/>
      <c r="BUF18" s="377"/>
      <c r="BUG18" s="377"/>
      <c r="BUH18" s="377"/>
      <c r="BUI18" s="377"/>
      <c r="BUJ18" s="377"/>
      <c r="BUK18" s="377"/>
      <c r="BUL18" s="377"/>
      <c r="BUM18" s="377"/>
      <c r="BUN18" s="377"/>
      <c r="BUO18" s="377"/>
      <c r="BUP18" s="377"/>
      <c r="BUQ18" s="377"/>
      <c r="BUR18" s="377"/>
      <c r="BUS18" s="377"/>
      <c r="BUT18" s="377"/>
      <c r="BUU18" s="377"/>
      <c r="BUV18" s="377"/>
      <c r="BUW18" s="377"/>
      <c r="BUX18" s="377"/>
      <c r="BUY18" s="377"/>
      <c r="BUZ18" s="377"/>
      <c r="BVA18" s="377"/>
      <c r="BVB18" s="377"/>
      <c r="BVC18" s="377"/>
      <c r="BVD18" s="377"/>
      <c r="BVE18" s="377"/>
      <c r="BVF18" s="377"/>
      <c r="BVG18" s="377"/>
      <c r="BVH18" s="377"/>
      <c r="BVI18" s="377"/>
      <c r="BVJ18" s="377"/>
      <c r="BVK18" s="377"/>
      <c r="BVL18" s="377"/>
      <c r="BVM18" s="377"/>
      <c r="BVN18" s="377"/>
      <c r="BVO18" s="377"/>
      <c r="BVP18" s="377"/>
      <c r="BVQ18" s="377"/>
      <c r="BVR18" s="377"/>
      <c r="BVS18" s="377"/>
      <c r="BVT18" s="377"/>
      <c r="BVU18" s="377"/>
      <c r="BVV18" s="377"/>
      <c r="BVW18" s="377"/>
      <c r="BVX18" s="377"/>
      <c r="BVY18" s="377"/>
      <c r="BVZ18" s="377"/>
      <c r="BWA18" s="377"/>
      <c r="BWB18" s="377"/>
      <c r="BWC18" s="377"/>
      <c r="BWD18" s="377"/>
      <c r="BWE18" s="377"/>
      <c r="BWF18" s="377"/>
      <c r="BWG18" s="377"/>
      <c r="BWH18" s="377"/>
      <c r="BWI18" s="377"/>
      <c r="BWJ18" s="377"/>
      <c r="BWK18" s="377"/>
      <c r="BWL18" s="377"/>
      <c r="BWM18" s="377"/>
      <c r="BWN18" s="377"/>
      <c r="BWO18" s="377"/>
      <c r="BWP18" s="377"/>
      <c r="BWQ18" s="377"/>
      <c r="BWR18" s="377"/>
      <c r="BWS18" s="377"/>
      <c r="BWT18" s="377"/>
      <c r="BWU18" s="377"/>
      <c r="BWV18" s="377"/>
      <c r="BWW18" s="377"/>
      <c r="BWX18" s="377"/>
      <c r="BWY18" s="377"/>
      <c r="BWZ18" s="377"/>
      <c r="BXA18" s="377"/>
      <c r="BXB18" s="377"/>
      <c r="BXC18" s="377"/>
      <c r="BXD18" s="377"/>
      <c r="BXE18" s="377"/>
      <c r="BXF18" s="377"/>
      <c r="BXG18" s="377"/>
      <c r="BXH18" s="377"/>
      <c r="BXI18" s="377"/>
      <c r="BXJ18" s="377"/>
      <c r="BXK18" s="377"/>
      <c r="BXL18" s="377"/>
      <c r="BXM18" s="377"/>
      <c r="BXN18" s="377"/>
      <c r="BXO18" s="377"/>
      <c r="BXP18" s="377"/>
      <c r="BXQ18" s="377"/>
      <c r="BXR18" s="377"/>
      <c r="BXS18" s="377"/>
      <c r="BXT18" s="377"/>
      <c r="BXU18" s="377"/>
      <c r="BXV18" s="377"/>
      <c r="BXW18" s="377"/>
      <c r="BXX18" s="377"/>
      <c r="BXY18" s="377"/>
      <c r="BXZ18" s="377"/>
      <c r="BYA18" s="377"/>
      <c r="BYB18" s="377"/>
      <c r="BYC18" s="377"/>
      <c r="BYD18" s="377"/>
      <c r="BYE18" s="377"/>
      <c r="BYF18" s="377"/>
      <c r="BYG18" s="377"/>
      <c r="BYH18" s="377"/>
      <c r="BYI18" s="377"/>
      <c r="BYJ18" s="377"/>
      <c r="BYK18" s="377"/>
      <c r="BYL18" s="377"/>
      <c r="BYM18" s="377"/>
      <c r="BYN18" s="377"/>
      <c r="BYO18" s="377"/>
      <c r="BYP18" s="377"/>
      <c r="BYQ18" s="377"/>
      <c r="BYR18" s="377"/>
      <c r="BYS18" s="377"/>
      <c r="BYT18" s="377"/>
      <c r="BYU18" s="377"/>
      <c r="BYV18" s="377"/>
      <c r="BYW18" s="377"/>
      <c r="BYX18" s="377"/>
      <c r="BYY18" s="377"/>
      <c r="BYZ18" s="377"/>
      <c r="BZA18" s="377"/>
      <c r="BZB18" s="377"/>
      <c r="BZC18" s="377"/>
      <c r="BZD18" s="377"/>
      <c r="BZE18" s="377"/>
      <c r="BZF18" s="377"/>
      <c r="BZG18" s="377"/>
      <c r="BZH18" s="377"/>
      <c r="BZI18" s="377"/>
      <c r="BZJ18" s="377"/>
      <c r="BZK18" s="377"/>
      <c r="BZL18" s="377"/>
      <c r="BZM18" s="377"/>
      <c r="BZN18" s="377"/>
      <c r="BZO18" s="377"/>
      <c r="BZP18" s="377"/>
      <c r="BZQ18" s="377"/>
      <c r="BZR18" s="377"/>
      <c r="BZS18" s="377"/>
      <c r="BZT18" s="377"/>
      <c r="BZU18" s="377"/>
      <c r="BZV18" s="377"/>
      <c r="BZW18" s="377"/>
      <c r="BZX18" s="377"/>
      <c r="BZY18" s="377"/>
      <c r="BZZ18" s="377"/>
      <c r="CAA18" s="377"/>
      <c r="CAB18" s="377"/>
      <c r="CAC18" s="377"/>
      <c r="CAD18" s="377"/>
      <c r="CAE18" s="377"/>
      <c r="CAF18" s="377"/>
      <c r="CAG18" s="377"/>
      <c r="CAH18" s="377"/>
      <c r="CAI18" s="377"/>
      <c r="CAJ18" s="377"/>
      <c r="CAK18" s="377"/>
      <c r="CAL18" s="377"/>
      <c r="CAM18" s="377"/>
      <c r="CAN18" s="377"/>
      <c r="CAO18" s="377"/>
      <c r="CAP18" s="377"/>
      <c r="CAQ18" s="377"/>
      <c r="CAR18" s="377"/>
      <c r="CAS18" s="377"/>
      <c r="CAT18" s="377"/>
      <c r="CAU18" s="377"/>
      <c r="CAV18" s="377"/>
      <c r="CAW18" s="377"/>
      <c r="CAX18" s="377"/>
      <c r="CAY18" s="377"/>
      <c r="CAZ18" s="377"/>
      <c r="CBA18" s="377"/>
      <c r="CBB18" s="377"/>
      <c r="CBC18" s="377"/>
      <c r="CBD18" s="377"/>
      <c r="CBE18" s="377"/>
      <c r="CBF18" s="377"/>
      <c r="CBG18" s="377"/>
      <c r="CBH18" s="377"/>
      <c r="CBI18" s="377"/>
      <c r="CBJ18" s="377"/>
      <c r="CBK18" s="377"/>
      <c r="CBL18" s="377"/>
      <c r="CBM18" s="377"/>
      <c r="CBN18" s="377"/>
      <c r="CBO18" s="377"/>
      <c r="CBP18" s="377"/>
      <c r="CBQ18" s="377"/>
      <c r="CBR18" s="377"/>
      <c r="CBS18" s="377"/>
      <c r="CBT18" s="377"/>
      <c r="CBU18" s="377"/>
      <c r="CBV18" s="377"/>
      <c r="CBW18" s="377"/>
      <c r="CBX18" s="377"/>
      <c r="CBY18" s="377"/>
      <c r="CBZ18" s="377"/>
      <c r="CCA18" s="377"/>
      <c r="CCB18" s="377"/>
      <c r="CCC18" s="377"/>
      <c r="CCD18" s="377"/>
      <c r="CCE18" s="377"/>
      <c r="CCF18" s="377"/>
      <c r="CCG18" s="377"/>
      <c r="CCH18" s="377"/>
      <c r="CCI18" s="377"/>
      <c r="CCJ18" s="377"/>
      <c r="CCK18" s="377"/>
      <c r="CCL18" s="377"/>
      <c r="CCM18" s="377"/>
      <c r="CCN18" s="377"/>
      <c r="CCO18" s="377"/>
      <c r="CCP18" s="377"/>
      <c r="CCQ18" s="377"/>
      <c r="CCR18" s="377"/>
      <c r="CCS18" s="377"/>
      <c r="CCT18" s="377"/>
      <c r="CCU18" s="377"/>
      <c r="CCV18" s="377"/>
      <c r="CCW18" s="377"/>
      <c r="CCX18" s="377"/>
      <c r="CCY18" s="377"/>
      <c r="CCZ18" s="377"/>
      <c r="CDA18" s="377"/>
      <c r="CDB18" s="377"/>
      <c r="CDC18" s="377"/>
      <c r="CDD18" s="377"/>
      <c r="CDE18" s="377"/>
      <c r="CDF18" s="377"/>
      <c r="CDG18" s="377"/>
      <c r="CDH18" s="377"/>
      <c r="CDI18" s="377"/>
      <c r="CDJ18" s="377"/>
      <c r="CDK18" s="377"/>
      <c r="CDL18" s="377"/>
      <c r="CDM18" s="377"/>
      <c r="CDN18" s="377"/>
      <c r="CDO18" s="377"/>
      <c r="CDP18" s="377"/>
      <c r="CDQ18" s="377"/>
      <c r="CDR18" s="377"/>
      <c r="CDS18" s="377"/>
      <c r="CDT18" s="377"/>
      <c r="CDU18" s="377"/>
      <c r="CDV18" s="377"/>
      <c r="CDW18" s="377"/>
      <c r="CDX18" s="377"/>
      <c r="CDY18" s="377"/>
      <c r="CDZ18" s="377"/>
      <c r="CEA18" s="377"/>
      <c r="CEB18" s="377"/>
      <c r="CEC18" s="377"/>
      <c r="CED18" s="377"/>
      <c r="CEE18" s="377"/>
      <c r="CEF18" s="377"/>
      <c r="CEG18" s="377"/>
      <c r="CEH18" s="377"/>
      <c r="CEI18" s="377"/>
      <c r="CEJ18" s="377"/>
      <c r="CEK18" s="377"/>
      <c r="CEL18" s="377"/>
      <c r="CEM18" s="377"/>
      <c r="CEN18" s="377"/>
      <c r="CEO18" s="377"/>
      <c r="CEP18" s="377"/>
      <c r="CEQ18" s="377"/>
      <c r="CER18" s="377"/>
      <c r="CES18" s="377"/>
      <c r="CET18" s="377"/>
      <c r="CEU18" s="377"/>
      <c r="CEV18" s="377"/>
      <c r="CEW18" s="377"/>
      <c r="CEX18" s="377"/>
      <c r="CEY18" s="377"/>
      <c r="CEZ18" s="377"/>
      <c r="CFA18" s="377"/>
      <c r="CFB18" s="377"/>
      <c r="CFC18" s="377"/>
      <c r="CFD18" s="377"/>
      <c r="CFE18" s="377"/>
      <c r="CFF18" s="377"/>
      <c r="CFG18" s="377"/>
      <c r="CFH18" s="377"/>
      <c r="CFI18" s="377"/>
      <c r="CFJ18" s="377"/>
      <c r="CFK18" s="377"/>
      <c r="CFL18" s="377"/>
      <c r="CFM18" s="377"/>
      <c r="CFN18" s="377"/>
      <c r="CFO18" s="377"/>
      <c r="CFP18" s="377"/>
      <c r="CFQ18" s="377"/>
      <c r="CFR18" s="377"/>
      <c r="CFS18" s="377"/>
      <c r="CFT18" s="377"/>
      <c r="CFU18" s="377"/>
      <c r="CFV18" s="377"/>
      <c r="CFW18" s="377"/>
      <c r="CFX18" s="377"/>
      <c r="CFY18" s="377"/>
      <c r="CFZ18" s="377"/>
      <c r="CGA18" s="377"/>
      <c r="CGB18" s="377"/>
      <c r="CGC18" s="377"/>
      <c r="CGD18" s="377"/>
      <c r="CGE18" s="377"/>
      <c r="CGF18" s="377"/>
      <c r="CGG18" s="377"/>
      <c r="CGH18" s="377"/>
      <c r="CGI18" s="377"/>
      <c r="CGJ18" s="377"/>
      <c r="CGK18" s="377"/>
      <c r="CGL18" s="377"/>
      <c r="CGM18" s="377"/>
      <c r="CGN18" s="377"/>
      <c r="CGO18" s="377"/>
      <c r="CGP18" s="377"/>
      <c r="CGQ18" s="377"/>
      <c r="CGR18" s="377"/>
      <c r="CGS18" s="377"/>
      <c r="CGT18" s="377"/>
      <c r="CGU18" s="377"/>
      <c r="CGV18" s="377"/>
      <c r="CGW18" s="377"/>
      <c r="CGX18" s="377"/>
      <c r="CGY18" s="377"/>
      <c r="CGZ18" s="377"/>
      <c r="CHA18" s="377"/>
      <c r="CHB18" s="377"/>
      <c r="CHC18" s="377"/>
      <c r="CHD18" s="377"/>
      <c r="CHE18" s="377"/>
      <c r="CHF18" s="377"/>
      <c r="CHG18" s="377"/>
      <c r="CHH18" s="377"/>
      <c r="CHI18" s="377"/>
      <c r="CHJ18" s="377"/>
      <c r="CHK18" s="377"/>
      <c r="CHL18" s="377"/>
      <c r="CHM18" s="377"/>
      <c r="CHN18" s="377"/>
      <c r="CHO18" s="377"/>
      <c r="CHP18" s="377"/>
      <c r="CHQ18" s="377"/>
      <c r="CHR18" s="377"/>
      <c r="CHS18" s="377"/>
      <c r="CHT18" s="377"/>
      <c r="CHU18" s="377"/>
      <c r="CHV18" s="377"/>
      <c r="CHW18" s="377"/>
      <c r="CHX18" s="377"/>
      <c r="CHY18" s="377"/>
      <c r="CHZ18" s="377"/>
      <c r="CIA18" s="377"/>
      <c r="CIB18" s="377"/>
      <c r="CIC18" s="377"/>
      <c r="CID18" s="377"/>
      <c r="CIE18" s="377"/>
      <c r="CIF18" s="377"/>
      <c r="CIG18" s="377"/>
      <c r="CIH18" s="377"/>
      <c r="CII18" s="377"/>
      <c r="CIJ18" s="377"/>
      <c r="CIK18" s="377"/>
      <c r="CIL18" s="377"/>
      <c r="CIM18" s="377"/>
      <c r="CIN18" s="377"/>
      <c r="CIO18" s="377"/>
      <c r="CIP18" s="377"/>
      <c r="CIQ18" s="377"/>
      <c r="CIR18" s="377"/>
      <c r="CIS18" s="377"/>
      <c r="CIT18" s="377"/>
      <c r="CIU18" s="377"/>
      <c r="CIV18" s="377"/>
      <c r="CIW18" s="377"/>
      <c r="CIX18" s="377"/>
      <c r="CIY18" s="377"/>
      <c r="CIZ18" s="377"/>
      <c r="CJA18" s="377"/>
      <c r="CJB18" s="377"/>
      <c r="CJC18" s="377"/>
      <c r="CJD18" s="377"/>
      <c r="CJE18" s="377"/>
      <c r="CJF18" s="377"/>
      <c r="CJG18" s="377"/>
      <c r="CJH18" s="377"/>
      <c r="CJI18" s="377"/>
      <c r="CJJ18" s="377"/>
      <c r="CJK18" s="377"/>
      <c r="CJL18" s="377"/>
      <c r="CJM18" s="377"/>
      <c r="CJN18" s="377"/>
      <c r="CJO18" s="377"/>
      <c r="CJP18" s="377"/>
      <c r="CJQ18" s="377"/>
      <c r="CJR18" s="377"/>
      <c r="CJS18" s="377"/>
      <c r="CJT18" s="377"/>
      <c r="CJU18" s="377"/>
      <c r="CJV18" s="377"/>
      <c r="CJW18" s="377"/>
      <c r="CJX18" s="377"/>
      <c r="CJY18" s="377"/>
      <c r="CJZ18" s="377"/>
      <c r="CKA18" s="377"/>
      <c r="CKB18" s="377"/>
      <c r="CKC18" s="377"/>
      <c r="CKD18" s="377"/>
      <c r="CKE18" s="377"/>
      <c r="CKF18" s="377"/>
      <c r="CKG18" s="377"/>
      <c r="CKH18" s="377"/>
      <c r="CKI18" s="377"/>
      <c r="CKJ18" s="377"/>
      <c r="CKK18" s="377"/>
      <c r="CKL18" s="377"/>
      <c r="CKM18" s="377"/>
      <c r="CKN18" s="377"/>
      <c r="CKO18" s="377"/>
      <c r="CKP18" s="377"/>
      <c r="CKQ18" s="377"/>
      <c r="CKR18" s="377"/>
      <c r="CKS18" s="377"/>
      <c r="CKT18" s="377"/>
      <c r="CKU18" s="377"/>
      <c r="CKV18" s="377"/>
      <c r="CKW18" s="377"/>
      <c r="CKX18" s="377"/>
      <c r="CKY18" s="377"/>
      <c r="CKZ18" s="377"/>
      <c r="CLA18" s="377"/>
      <c r="CLB18" s="377"/>
      <c r="CLC18" s="377"/>
      <c r="CLD18" s="377"/>
      <c r="CLE18" s="377"/>
      <c r="CLF18" s="377"/>
      <c r="CLG18" s="377"/>
      <c r="CLH18" s="377"/>
      <c r="CLI18" s="377"/>
      <c r="CLJ18" s="377"/>
      <c r="CLK18" s="377"/>
      <c r="CLL18" s="377"/>
      <c r="CLM18" s="377"/>
      <c r="CLN18" s="377"/>
      <c r="CLO18" s="377"/>
      <c r="CLP18" s="377"/>
      <c r="CLQ18" s="377"/>
      <c r="CLR18" s="377"/>
      <c r="CLS18" s="377"/>
      <c r="CLT18" s="377"/>
      <c r="CLU18" s="377"/>
      <c r="CLV18" s="377"/>
      <c r="CLW18" s="377"/>
      <c r="CLX18" s="377"/>
      <c r="CLY18" s="377"/>
      <c r="CLZ18" s="377"/>
      <c r="CMA18" s="377"/>
      <c r="CMB18" s="377"/>
      <c r="CMC18" s="377"/>
      <c r="CMD18" s="377"/>
      <c r="CME18" s="377"/>
      <c r="CMF18" s="377"/>
      <c r="CMG18" s="377"/>
      <c r="CMH18" s="377"/>
      <c r="CMI18" s="377"/>
      <c r="CMJ18" s="377"/>
      <c r="CMK18" s="377"/>
      <c r="CML18" s="377"/>
      <c r="CMM18" s="377"/>
      <c r="CMN18" s="377"/>
      <c r="CMO18" s="377"/>
      <c r="CMP18" s="377"/>
      <c r="CMQ18" s="377"/>
      <c r="CMR18" s="377"/>
      <c r="CMS18" s="377"/>
      <c r="CMT18" s="377"/>
      <c r="CMU18" s="377"/>
      <c r="CMV18" s="377"/>
      <c r="CMW18" s="377"/>
      <c r="CMX18" s="377"/>
      <c r="CMY18" s="377"/>
      <c r="CMZ18" s="377"/>
      <c r="CNA18" s="377"/>
      <c r="CNB18" s="377"/>
      <c r="CNC18" s="377"/>
      <c r="CND18" s="377"/>
      <c r="CNE18" s="377"/>
      <c r="CNF18" s="377"/>
      <c r="CNG18" s="377"/>
      <c r="CNH18" s="377"/>
      <c r="CNI18" s="377"/>
      <c r="CNJ18" s="377"/>
      <c r="CNK18" s="377"/>
      <c r="CNL18" s="377"/>
      <c r="CNM18" s="377"/>
      <c r="CNN18" s="377"/>
      <c r="CNO18" s="377"/>
      <c r="CNP18" s="377"/>
      <c r="CNQ18" s="377"/>
      <c r="CNR18" s="377"/>
      <c r="CNS18" s="377"/>
      <c r="CNT18" s="377"/>
      <c r="CNU18" s="377"/>
      <c r="CNV18" s="377"/>
      <c r="CNW18" s="377"/>
      <c r="CNX18" s="377"/>
      <c r="CNY18" s="377"/>
      <c r="CNZ18" s="377"/>
      <c r="COA18" s="377"/>
      <c r="COB18" s="377"/>
      <c r="COC18" s="377"/>
      <c r="COD18" s="377"/>
      <c r="COE18" s="377"/>
      <c r="COF18" s="377"/>
      <c r="COG18" s="377"/>
      <c r="COH18" s="377"/>
      <c r="COI18" s="377"/>
      <c r="COJ18" s="377"/>
      <c r="COK18" s="377"/>
      <c r="COL18" s="377"/>
      <c r="COM18" s="377"/>
      <c r="CON18" s="377"/>
      <c r="COO18" s="377"/>
      <c r="COP18" s="377"/>
      <c r="COQ18" s="377"/>
      <c r="COR18" s="377"/>
      <c r="COS18" s="377"/>
      <c r="COT18" s="377"/>
      <c r="COU18" s="377"/>
      <c r="COV18" s="377"/>
      <c r="COW18" s="377"/>
      <c r="COX18" s="377"/>
      <c r="COY18" s="377"/>
      <c r="COZ18" s="377"/>
      <c r="CPA18" s="377"/>
      <c r="CPB18" s="377"/>
      <c r="CPC18" s="377"/>
      <c r="CPD18" s="377"/>
      <c r="CPE18" s="377"/>
      <c r="CPF18" s="377"/>
      <c r="CPG18" s="377"/>
      <c r="CPH18" s="377"/>
      <c r="CPI18" s="377"/>
      <c r="CPJ18" s="377"/>
      <c r="CPK18" s="377"/>
      <c r="CPL18" s="377"/>
      <c r="CPM18" s="377"/>
      <c r="CPN18" s="377"/>
      <c r="CPO18" s="377"/>
      <c r="CPP18" s="377"/>
      <c r="CPQ18" s="377"/>
      <c r="CPR18" s="377"/>
      <c r="CPS18" s="377"/>
      <c r="CPT18" s="377"/>
      <c r="CPU18" s="377"/>
      <c r="CPV18" s="377"/>
      <c r="CPW18" s="377"/>
      <c r="CPX18" s="377"/>
      <c r="CPY18" s="377"/>
      <c r="CPZ18" s="377"/>
      <c r="CQA18" s="377"/>
      <c r="CQB18" s="377"/>
      <c r="CQC18" s="377"/>
      <c r="CQD18" s="377"/>
      <c r="CQE18" s="377"/>
      <c r="CQF18" s="377"/>
      <c r="CQG18" s="377"/>
      <c r="CQH18" s="377"/>
      <c r="CQI18" s="377"/>
      <c r="CQJ18" s="377"/>
      <c r="CQK18" s="377"/>
      <c r="CQL18" s="377"/>
      <c r="CQM18" s="377"/>
      <c r="CQN18" s="377"/>
      <c r="CQO18" s="377"/>
      <c r="CQP18" s="377"/>
      <c r="CQQ18" s="377"/>
      <c r="CQR18" s="377"/>
      <c r="CQS18" s="377"/>
      <c r="CQT18" s="377"/>
      <c r="CQU18" s="377"/>
      <c r="CQV18" s="377"/>
      <c r="CQW18" s="377"/>
      <c r="CQX18" s="377"/>
      <c r="CQY18" s="377"/>
      <c r="CQZ18" s="377"/>
      <c r="CRA18" s="377"/>
      <c r="CRB18" s="377"/>
      <c r="CRC18" s="377"/>
      <c r="CRD18" s="377"/>
      <c r="CRE18" s="377"/>
      <c r="CRF18" s="377"/>
      <c r="CRG18" s="377"/>
      <c r="CRH18" s="377"/>
      <c r="CRI18" s="377"/>
      <c r="CRJ18" s="377"/>
      <c r="CRK18" s="377"/>
      <c r="CRL18" s="377"/>
      <c r="CRM18" s="377"/>
      <c r="CRN18" s="377"/>
      <c r="CRO18" s="377"/>
      <c r="CRP18" s="377"/>
      <c r="CRQ18" s="377"/>
      <c r="CRR18" s="377"/>
      <c r="CRS18" s="377"/>
      <c r="CRT18" s="377"/>
      <c r="CRU18" s="377"/>
      <c r="CRV18" s="377"/>
      <c r="CRW18" s="377"/>
      <c r="CRX18" s="377"/>
      <c r="CRY18" s="377"/>
      <c r="CRZ18" s="377"/>
      <c r="CSA18" s="377"/>
      <c r="CSB18" s="377"/>
      <c r="CSC18" s="377"/>
      <c r="CSD18" s="377"/>
      <c r="CSE18" s="377"/>
      <c r="CSF18" s="377"/>
      <c r="CSG18" s="377"/>
      <c r="CSH18" s="377"/>
      <c r="CSI18" s="377"/>
      <c r="CSJ18" s="377"/>
      <c r="CSK18" s="377"/>
      <c r="CSL18" s="377"/>
      <c r="CSM18" s="377"/>
      <c r="CSN18" s="377"/>
      <c r="CSO18" s="377"/>
      <c r="CSP18" s="377"/>
      <c r="CSQ18" s="377"/>
      <c r="CSR18" s="377"/>
      <c r="CSS18" s="377"/>
      <c r="CST18" s="377"/>
      <c r="CSU18" s="377"/>
      <c r="CSV18" s="377"/>
      <c r="CSW18" s="377"/>
      <c r="CSX18" s="377"/>
      <c r="CSY18" s="377"/>
      <c r="CSZ18" s="377"/>
      <c r="CTA18" s="377"/>
      <c r="CTB18" s="377"/>
      <c r="CTC18" s="377"/>
      <c r="CTD18" s="377"/>
      <c r="CTE18" s="377"/>
      <c r="CTF18" s="377"/>
      <c r="CTG18" s="377"/>
      <c r="CTH18" s="377"/>
      <c r="CTI18" s="377"/>
      <c r="CTJ18" s="377"/>
      <c r="CTK18" s="377"/>
      <c r="CTL18" s="377"/>
      <c r="CTM18" s="377"/>
      <c r="CTN18" s="377"/>
      <c r="CTO18" s="377"/>
      <c r="CTP18" s="377"/>
      <c r="CTQ18" s="377"/>
      <c r="CTR18" s="377"/>
      <c r="CTS18" s="377"/>
      <c r="CTT18" s="377"/>
      <c r="CTU18" s="377"/>
      <c r="CTV18" s="377"/>
      <c r="CTW18" s="377"/>
      <c r="CTX18" s="377"/>
      <c r="CTY18" s="377"/>
      <c r="CTZ18" s="377"/>
      <c r="CUA18" s="377"/>
      <c r="CUB18" s="377"/>
      <c r="CUC18" s="377"/>
      <c r="CUD18" s="377"/>
      <c r="CUE18" s="377"/>
      <c r="CUF18" s="377"/>
      <c r="CUG18" s="377"/>
      <c r="CUH18" s="377"/>
      <c r="CUI18" s="377"/>
      <c r="CUJ18" s="377"/>
      <c r="CUK18" s="377"/>
      <c r="CUL18" s="377"/>
      <c r="CUM18" s="377"/>
      <c r="CUN18" s="377"/>
      <c r="CUO18" s="377"/>
      <c r="CUP18" s="377"/>
      <c r="CUQ18" s="377"/>
      <c r="CUR18" s="377"/>
      <c r="CUS18" s="377"/>
      <c r="CUT18" s="377"/>
      <c r="CUU18" s="377"/>
      <c r="CUV18" s="377"/>
      <c r="CUW18" s="377"/>
      <c r="CUX18" s="377"/>
      <c r="CUY18" s="377"/>
      <c r="CUZ18" s="377"/>
      <c r="CVA18" s="377"/>
      <c r="CVB18" s="377"/>
      <c r="CVC18" s="377"/>
      <c r="CVD18" s="377"/>
      <c r="CVE18" s="377"/>
      <c r="CVF18" s="377"/>
      <c r="CVG18" s="377"/>
      <c r="CVH18" s="377"/>
      <c r="CVI18" s="377"/>
      <c r="CVJ18" s="377"/>
      <c r="CVK18" s="377"/>
      <c r="CVL18" s="377"/>
      <c r="CVM18" s="377"/>
      <c r="CVN18" s="377"/>
      <c r="CVO18" s="377"/>
      <c r="CVP18" s="377"/>
      <c r="CVQ18" s="377"/>
      <c r="CVR18" s="377"/>
      <c r="CVS18" s="377"/>
      <c r="CVT18" s="377"/>
      <c r="CVU18" s="377"/>
      <c r="CVV18" s="377"/>
      <c r="CVW18" s="377"/>
      <c r="CVX18" s="377"/>
      <c r="CVY18" s="377"/>
      <c r="CVZ18" s="377"/>
      <c r="CWA18" s="377"/>
      <c r="CWB18" s="377"/>
      <c r="CWC18" s="377"/>
      <c r="CWD18" s="377"/>
      <c r="CWE18" s="377"/>
      <c r="CWF18" s="377"/>
      <c r="CWG18" s="377"/>
      <c r="CWH18" s="377"/>
      <c r="CWI18" s="377"/>
      <c r="CWJ18" s="377"/>
      <c r="CWK18" s="377"/>
      <c r="CWL18" s="377"/>
      <c r="CWM18" s="377"/>
      <c r="CWN18" s="377"/>
      <c r="CWO18" s="377"/>
      <c r="CWP18" s="377"/>
      <c r="CWQ18" s="377"/>
      <c r="CWR18" s="377"/>
      <c r="CWS18" s="377"/>
      <c r="CWT18" s="377"/>
      <c r="CWU18" s="377"/>
      <c r="CWV18" s="377"/>
      <c r="CWW18" s="377"/>
      <c r="CWX18" s="377"/>
      <c r="CWY18" s="377"/>
      <c r="CWZ18" s="377"/>
      <c r="CXA18" s="377"/>
      <c r="CXB18" s="377"/>
      <c r="CXC18" s="377"/>
      <c r="CXD18" s="377"/>
      <c r="CXE18" s="377"/>
      <c r="CXF18" s="377"/>
      <c r="CXG18" s="377"/>
      <c r="CXH18" s="377"/>
      <c r="CXI18" s="377"/>
      <c r="CXJ18" s="377"/>
      <c r="CXK18" s="377"/>
      <c r="CXL18" s="377"/>
      <c r="CXM18" s="377"/>
      <c r="CXN18" s="377"/>
      <c r="CXO18" s="377"/>
      <c r="CXP18" s="377"/>
      <c r="CXQ18" s="377"/>
      <c r="CXR18" s="377"/>
      <c r="CXS18" s="377"/>
      <c r="CXT18" s="377"/>
      <c r="CXU18" s="377"/>
      <c r="CXV18" s="377"/>
      <c r="CXW18" s="377"/>
      <c r="CXX18" s="377"/>
      <c r="CXY18" s="377"/>
      <c r="CXZ18" s="377"/>
      <c r="CYA18" s="377"/>
      <c r="CYB18" s="377"/>
      <c r="CYC18" s="377"/>
      <c r="CYD18" s="377"/>
      <c r="CYE18" s="377"/>
      <c r="CYF18" s="377"/>
      <c r="CYG18" s="377"/>
      <c r="CYH18" s="377"/>
      <c r="CYI18" s="377"/>
      <c r="CYJ18" s="377"/>
      <c r="CYK18" s="377"/>
      <c r="CYL18" s="377"/>
      <c r="CYM18" s="377"/>
      <c r="CYN18" s="377"/>
      <c r="CYO18" s="377"/>
      <c r="CYP18" s="377"/>
      <c r="CYQ18" s="377"/>
      <c r="CYR18" s="377"/>
      <c r="CYS18" s="377"/>
      <c r="CYT18" s="377"/>
      <c r="CYU18" s="377"/>
      <c r="CYV18" s="377"/>
      <c r="CYW18" s="377"/>
      <c r="CYX18" s="377"/>
      <c r="CYY18" s="377"/>
      <c r="CYZ18" s="377"/>
      <c r="CZA18" s="377"/>
      <c r="CZB18" s="377"/>
      <c r="CZC18" s="377"/>
      <c r="CZD18" s="377"/>
      <c r="CZE18" s="377"/>
      <c r="CZF18" s="377"/>
      <c r="CZG18" s="377"/>
      <c r="CZH18" s="377"/>
      <c r="CZI18" s="377"/>
      <c r="CZJ18" s="377"/>
      <c r="CZK18" s="377"/>
      <c r="CZL18" s="377"/>
      <c r="CZM18" s="377"/>
      <c r="CZN18" s="377"/>
      <c r="CZO18" s="377"/>
      <c r="CZP18" s="377"/>
      <c r="CZQ18" s="377"/>
      <c r="CZR18" s="377"/>
      <c r="CZS18" s="377"/>
      <c r="CZT18" s="377"/>
      <c r="CZU18" s="377"/>
      <c r="CZV18" s="377"/>
      <c r="CZW18" s="377"/>
      <c r="CZX18" s="377"/>
      <c r="CZY18" s="377"/>
      <c r="CZZ18" s="377"/>
      <c r="DAA18" s="377"/>
      <c r="DAB18" s="377"/>
      <c r="DAC18" s="377"/>
      <c r="DAD18" s="377"/>
      <c r="DAE18" s="377"/>
      <c r="DAF18" s="377"/>
      <c r="DAG18" s="377"/>
      <c r="DAH18" s="377"/>
      <c r="DAI18" s="377"/>
      <c r="DAJ18" s="377"/>
      <c r="DAK18" s="377"/>
      <c r="DAL18" s="377"/>
      <c r="DAM18" s="377"/>
      <c r="DAN18" s="377"/>
      <c r="DAO18" s="377"/>
      <c r="DAP18" s="377"/>
      <c r="DAQ18" s="377"/>
      <c r="DAR18" s="377"/>
      <c r="DAS18" s="377"/>
      <c r="DAT18" s="377"/>
      <c r="DAU18" s="377"/>
      <c r="DAV18" s="377"/>
      <c r="DAW18" s="377"/>
      <c r="DAX18" s="377"/>
      <c r="DAY18" s="377"/>
      <c r="DAZ18" s="377"/>
      <c r="DBA18" s="377"/>
      <c r="DBB18" s="377"/>
      <c r="DBC18" s="377"/>
      <c r="DBD18" s="377"/>
      <c r="DBE18" s="377"/>
      <c r="DBF18" s="377"/>
      <c r="DBG18" s="377"/>
      <c r="DBH18" s="377"/>
      <c r="DBI18" s="377"/>
      <c r="DBJ18" s="377"/>
      <c r="DBK18" s="377"/>
      <c r="DBL18" s="377"/>
      <c r="DBM18" s="377"/>
      <c r="DBN18" s="377"/>
      <c r="DBO18" s="377"/>
      <c r="DBP18" s="377"/>
      <c r="DBQ18" s="377"/>
      <c r="DBR18" s="377"/>
      <c r="DBS18" s="377"/>
      <c r="DBT18" s="377"/>
      <c r="DBU18" s="377"/>
      <c r="DBV18" s="377"/>
      <c r="DBW18" s="377"/>
      <c r="DBX18" s="377"/>
      <c r="DBY18" s="377"/>
      <c r="DBZ18" s="377"/>
      <c r="DCA18" s="377"/>
      <c r="DCB18" s="377"/>
      <c r="DCC18" s="377"/>
      <c r="DCD18" s="377"/>
      <c r="DCE18" s="377"/>
      <c r="DCF18" s="377"/>
      <c r="DCG18" s="377"/>
      <c r="DCH18" s="377"/>
      <c r="DCI18" s="377"/>
      <c r="DCJ18" s="377"/>
      <c r="DCK18" s="377"/>
      <c r="DCL18" s="377"/>
      <c r="DCM18" s="377"/>
      <c r="DCN18" s="377"/>
      <c r="DCO18" s="377"/>
      <c r="DCP18" s="377"/>
      <c r="DCQ18" s="377"/>
      <c r="DCR18" s="377"/>
      <c r="DCS18" s="377"/>
      <c r="DCT18" s="377"/>
      <c r="DCU18" s="377"/>
      <c r="DCV18" s="377"/>
      <c r="DCW18" s="377"/>
      <c r="DCX18" s="377"/>
      <c r="DCY18" s="377"/>
      <c r="DCZ18" s="377"/>
      <c r="DDA18" s="377"/>
      <c r="DDB18" s="377"/>
      <c r="DDC18" s="377"/>
      <c r="DDD18" s="377"/>
      <c r="DDE18" s="377"/>
      <c r="DDF18" s="377"/>
      <c r="DDG18" s="377"/>
      <c r="DDH18" s="377"/>
      <c r="DDI18" s="377"/>
      <c r="DDJ18" s="377"/>
      <c r="DDK18" s="377"/>
      <c r="DDL18" s="377"/>
      <c r="DDM18" s="377"/>
      <c r="DDN18" s="377"/>
      <c r="DDO18" s="377"/>
      <c r="DDP18" s="377"/>
      <c r="DDQ18" s="377"/>
      <c r="DDR18" s="377"/>
      <c r="DDS18" s="377"/>
      <c r="DDT18" s="377"/>
      <c r="DDU18" s="377"/>
      <c r="DDV18" s="377"/>
      <c r="DDW18" s="377"/>
      <c r="DDX18" s="377"/>
      <c r="DDY18" s="377"/>
      <c r="DDZ18" s="377"/>
      <c r="DEA18" s="377"/>
      <c r="DEB18" s="377"/>
      <c r="DEC18" s="377"/>
      <c r="DED18" s="377"/>
      <c r="DEE18" s="377"/>
      <c r="DEF18" s="377"/>
      <c r="DEG18" s="377"/>
      <c r="DEH18" s="377"/>
      <c r="DEI18" s="377"/>
      <c r="DEJ18" s="377"/>
      <c r="DEK18" s="377"/>
      <c r="DEL18" s="377"/>
      <c r="DEM18" s="377"/>
      <c r="DEN18" s="377"/>
      <c r="DEO18" s="377"/>
      <c r="DEP18" s="377"/>
      <c r="DEQ18" s="377"/>
      <c r="DER18" s="377"/>
      <c r="DES18" s="377"/>
      <c r="DET18" s="377"/>
      <c r="DEU18" s="377"/>
      <c r="DEV18" s="377"/>
      <c r="DEW18" s="377"/>
      <c r="DEX18" s="377"/>
      <c r="DEY18" s="377"/>
      <c r="DEZ18" s="377"/>
      <c r="DFA18" s="377"/>
      <c r="DFB18" s="377"/>
      <c r="DFC18" s="377"/>
      <c r="DFD18" s="377"/>
      <c r="DFE18" s="377"/>
      <c r="DFF18" s="377"/>
      <c r="DFG18" s="377"/>
      <c r="DFH18" s="377"/>
      <c r="DFI18" s="377"/>
      <c r="DFJ18" s="377"/>
      <c r="DFK18" s="377"/>
      <c r="DFL18" s="377"/>
      <c r="DFM18" s="377"/>
      <c r="DFN18" s="377"/>
      <c r="DFO18" s="377"/>
      <c r="DFP18" s="377"/>
      <c r="DFQ18" s="377"/>
      <c r="DFR18" s="377"/>
      <c r="DFS18" s="377"/>
      <c r="DFT18" s="377"/>
      <c r="DFU18" s="377"/>
      <c r="DFV18" s="377"/>
      <c r="DFW18" s="377"/>
      <c r="DFX18" s="377"/>
      <c r="DFY18" s="377"/>
      <c r="DFZ18" s="377"/>
      <c r="DGA18" s="377"/>
      <c r="DGB18" s="377"/>
      <c r="DGC18" s="377"/>
      <c r="DGD18" s="377"/>
      <c r="DGE18" s="377"/>
      <c r="DGF18" s="377"/>
      <c r="DGG18" s="377"/>
      <c r="DGH18" s="377"/>
      <c r="DGI18" s="377"/>
      <c r="DGJ18" s="377"/>
      <c r="DGK18" s="377"/>
      <c r="DGL18" s="377"/>
      <c r="DGM18" s="377"/>
      <c r="DGN18" s="377"/>
      <c r="DGO18" s="377"/>
      <c r="DGP18" s="377"/>
      <c r="DGQ18" s="377"/>
      <c r="DGR18" s="377"/>
      <c r="DGS18" s="377"/>
      <c r="DGT18" s="377"/>
      <c r="DGU18" s="377"/>
      <c r="DGV18" s="377"/>
      <c r="DGW18" s="377"/>
      <c r="DGX18" s="377"/>
      <c r="DGY18" s="377"/>
      <c r="DGZ18" s="377"/>
      <c r="DHA18" s="377"/>
      <c r="DHB18" s="377"/>
      <c r="DHC18" s="377"/>
      <c r="DHD18" s="377"/>
      <c r="DHE18" s="377"/>
      <c r="DHF18" s="377"/>
      <c r="DHG18" s="377"/>
      <c r="DHH18" s="377"/>
      <c r="DHI18" s="377"/>
      <c r="DHJ18" s="377"/>
      <c r="DHK18" s="377"/>
      <c r="DHL18" s="377"/>
      <c r="DHM18" s="377"/>
      <c r="DHN18" s="377"/>
      <c r="DHO18" s="377"/>
      <c r="DHP18" s="377"/>
      <c r="DHQ18" s="377"/>
      <c r="DHR18" s="377"/>
      <c r="DHS18" s="377"/>
      <c r="DHT18" s="377"/>
      <c r="DHU18" s="377"/>
      <c r="DHV18" s="377"/>
      <c r="DHW18" s="377"/>
      <c r="DHX18" s="377"/>
      <c r="DHY18" s="377"/>
      <c r="DHZ18" s="377"/>
      <c r="DIA18" s="377"/>
      <c r="DIB18" s="377"/>
      <c r="DIC18" s="377"/>
      <c r="DID18" s="377"/>
      <c r="DIE18" s="377"/>
      <c r="DIF18" s="377"/>
      <c r="DIG18" s="377"/>
      <c r="DIH18" s="377"/>
      <c r="DII18" s="377"/>
      <c r="DIJ18" s="377"/>
      <c r="DIK18" s="377"/>
      <c r="DIL18" s="377"/>
      <c r="DIM18" s="377"/>
      <c r="DIN18" s="377"/>
      <c r="DIO18" s="377"/>
      <c r="DIP18" s="377"/>
      <c r="DIQ18" s="377"/>
      <c r="DIR18" s="377"/>
      <c r="DIS18" s="377"/>
      <c r="DIT18" s="377"/>
      <c r="DIU18" s="377"/>
      <c r="DIV18" s="377"/>
      <c r="DIW18" s="377"/>
      <c r="DIX18" s="377"/>
      <c r="DIY18" s="377"/>
      <c r="DIZ18" s="377"/>
      <c r="DJA18" s="377"/>
      <c r="DJB18" s="377"/>
      <c r="DJC18" s="377"/>
      <c r="DJD18" s="377"/>
      <c r="DJE18" s="377"/>
      <c r="DJF18" s="377"/>
      <c r="DJG18" s="377"/>
      <c r="DJH18" s="377"/>
      <c r="DJI18" s="377"/>
      <c r="DJJ18" s="377"/>
      <c r="DJK18" s="377"/>
      <c r="DJL18" s="377"/>
      <c r="DJM18" s="377"/>
      <c r="DJN18" s="377"/>
      <c r="DJO18" s="377"/>
      <c r="DJP18" s="377"/>
      <c r="DJQ18" s="377"/>
      <c r="DJR18" s="377"/>
      <c r="DJS18" s="377"/>
      <c r="DJT18" s="377"/>
      <c r="DJU18" s="377"/>
      <c r="DJV18" s="377"/>
      <c r="DJW18" s="377"/>
      <c r="DJX18" s="377"/>
      <c r="DJY18" s="377"/>
      <c r="DJZ18" s="377"/>
      <c r="DKA18" s="377"/>
      <c r="DKB18" s="377"/>
      <c r="DKC18" s="377"/>
      <c r="DKD18" s="377"/>
      <c r="DKE18" s="377"/>
      <c r="DKF18" s="377"/>
      <c r="DKG18" s="377"/>
      <c r="DKH18" s="377"/>
      <c r="DKI18" s="377"/>
      <c r="DKJ18" s="377"/>
      <c r="DKK18" s="377"/>
      <c r="DKL18" s="377"/>
      <c r="DKM18" s="377"/>
      <c r="DKN18" s="377"/>
      <c r="DKO18" s="377"/>
      <c r="DKP18" s="377"/>
      <c r="DKQ18" s="377"/>
      <c r="DKR18" s="377"/>
      <c r="DKS18" s="377"/>
      <c r="DKT18" s="377"/>
      <c r="DKU18" s="377"/>
      <c r="DKV18" s="377"/>
      <c r="DKW18" s="377"/>
      <c r="DKX18" s="377"/>
      <c r="DKY18" s="377"/>
      <c r="DKZ18" s="377"/>
      <c r="DLA18" s="377"/>
      <c r="DLB18" s="377"/>
      <c r="DLC18" s="377"/>
      <c r="DLD18" s="377"/>
      <c r="DLE18" s="377"/>
      <c r="DLF18" s="377"/>
      <c r="DLG18" s="377"/>
      <c r="DLH18" s="377"/>
      <c r="DLI18" s="377"/>
      <c r="DLJ18" s="377"/>
      <c r="DLK18" s="377"/>
      <c r="DLL18" s="377"/>
      <c r="DLM18" s="377"/>
      <c r="DLN18" s="377"/>
      <c r="DLO18" s="377"/>
      <c r="DLP18" s="377"/>
      <c r="DLQ18" s="377"/>
      <c r="DLR18" s="377"/>
      <c r="DLS18" s="377"/>
      <c r="DLT18" s="377"/>
      <c r="DLU18" s="377"/>
      <c r="DLV18" s="377"/>
      <c r="DLW18" s="377"/>
      <c r="DLX18" s="377"/>
      <c r="DLY18" s="377"/>
      <c r="DLZ18" s="377"/>
      <c r="DMA18" s="377"/>
      <c r="DMB18" s="377"/>
      <c r="DMC18" s="377"/>
      <c r="DMD18" s="377"/>
      <c r="DME18" s="377"/>
      <c r="DMF18" s="377"/>
      <c r="DMG18" s="377"/>
      <c r="DMH18" s="377"/>
      <c r="DMI18" s="377"/>
      <c r="DMJ18" s="377"/>
      <c r="DMK18" s="377"/>
      <c r="DML18" s="377"/>
      <c r="DMM18" s="377"/>
      <c r="DMN18" s="377"/>
      <c r="DMO18" s="377"/>
      <c r="DMP18" s="377"/>
      <c r="DMQ18" s="377"/>
      <c r="DMR18" s="377"/>
      <c r="DMS18" s="377"/>
      <c r="DMT18" s="377"/>
      <c r="DMU18" s="377"/>
      <c r="DMV18" s="377"/>
      <c r="DMW18" s="377"/>
      <c r="DMX18" s="377"/>
      <c r="DMY18" s="377"/>
      <c r="DMZ18" s="377"/>
      <c r="DNA18" s="377"/>
      <c r="DNB18" s="377"/>
      <c r="DNC18" s="377"/>
      <c r="DND18" s="377"/>
      <c r="DNE18" s="377"/>
      <c r="DNF18" s="377"/>
      <c r="DNG18" s="377"/>
      <c r="DNH18" s="377"/>
      <c r="DNI18" s="377"/>
      <c r="DNJ18" s="377"/>
      <c r="DNK18" s="377"/>
      <c r="DNL18" s="377"/>
      <c r="DNM18" s="377"/>
      <c r="DNN18" s="377"/>
      <c r="DNO18" s="377"/>
      <c r="DNP18" s="377"/>
      <c r="DNQ18" s="377"/>
      <c r="DNR18" s="377"/>
      <c r="DNS18" s="377"/>
      <c r="DNT18" s="377"/>
      <c r="DNU18" s="377"/>
      <c r="DNV18" s="377"/>
      <c r="DNW18" s="377"/>
      <c r="DNX18" s="377"/>
      <c r="DNY18" s="377"/>
      <c r="DNZ18" s="377"/>
      <c r="DOA18" s="377"/>
      <c r="DOB18" s="377"/>
      <c r="DOC18" s="377"/>
      <c r="DOD18" s="377"/>
      <c r="DOE18" s="377"/>
      <c r="DOF18" s="377"/>
      <c r="DOG18" s="377"/>
      <c r="DOH18" s="377"/>
      <c r="DOI18" s="377"/>
      <c r="DOJ18" s="377"/>
      <c r="DOK18" s="377"/>
      <c r="DOL18" s="377"/>
      <c r="DOM18" s="377"/>
      <c r="DON18" s="377"/>
      <c r="DOO18" s="377"/>
      <c r="DOP18" s="377"/>
      <c r="DOQ18" s="377"/>
      <c r="DOR18" s="377"/>
      <c r="DOS18" s="377"/>
      <c r="DOT18" s="377"/>
      <c r="DOU18" s="377"/>
      <c r="DOV18" s="377"/>
      <c r="DOW18" s="377"/>
      <c r="DOX18" s="377"/>
      <c r="DOY18" s="377"/>
      <c r="DOZ18" s="377"/>
      <c r="DPA18" s="377"/>
      <c r="DPB18" s="377"/>
      <c r="DPC18" s="377"/>
      <c r="DPD18" s="377"/>
      <c r="DPE18" s="377"/>
      <c r="DPF18" s="377"/>
      <c r="DPG18" s="377"/>
      <c r="DPH18" s="377"/>
      <c r="DPI18" s="377"/>
      <c r="DPJ18" s="377"/>
      <c r="DPK18" s="377"/>
      <c r="DPL18" s="377"/>
      <c r="DPM18" s="377"/>
      <c r="DPN18" s="377"/>
      <c r="DPO18" s="377"/>
      <c r="DPP18" s="377"/>
      <c r="DPQ18" s="377"/>
      <c r="DPR18" s="377"/>
      <c r="DPS18" s="377"/>
      <c r="DPT18" s="377"/>
      <c r="DPU18" s="377"/>
      <c r="DPV18" s="377"/>
      <c r="DPW18" s="377"/>
      <c r="DPX18" s="377"/>
      <c r="DPY18" s="377"/>
      <c r="DPZ18" s="377"/>
      <c r="DQA18" s="377"/>
      <c r="DQB18" s="377"/>
      <c r="DQC18" s="377"/>
      <c r="DQD18" s="377"/>
      <c r="DQE18" s="377"/>
      <c r="DQF18" s="377"/>
      <c r="DQG18" s="377"/>
      <c r="DQH18" s="377"/>
      <c r="DQI18" s="377"/>
      <c r="DQJ18" s="377"/>
      <c r="DQK18" s="377"/>
      <c r="DQL18" s="377"/>
      <c r="DQM18" s="377"/>
      <c r="DQN18" s="377"/>
      <c r="DQO18" s="377"/>
      <c r="DQP18" s="377"/>
      <c r="DQQ18" s="377"/>
      <c r="DQR18" s="377"/>
      <c r="DQS18" s="377"/>
      <c r="DQT18" s="377"/>
      <c r="DQU18" s="377"/>
      <c r="DQV18" s="377"/>
      <c r="DQW18" s="377"/>
      <c r="DQX18" s="377"/>
      <c r="DQY18" s="377"/>
      <c r="DQZ18" s="377"/>
      <c r="DRA18" s="377"/>
      <c r="DRB18" s="377"/>
      <c r="DRC18" s="377"/>
      <c r="DRD18" s="377"/>
      <c r="DRE18" s="377"/>
      <c r="DRF18" s="377"/>
      <c r="DRG18" s="377"/>
      <c r="DRH18" s="377"/>
      <c r="DRI18" s="377"/>
      <c r="DRJ18" s="377"/>
      <c r="DRK18" s="377"/>
      <c r="DRL18" s="377"/>
      <c r="DRM18" s="377"/>
      <c r="DRN18" s="377"/>
      <c r="DRO18" s="377"/>
      <c r="DRP18" s="377"/>
      <c r="DRQ18" s="377"/>
      <c r="DRR18" s="377"/>
      <c r="DRS18" s="377"/>
      <c r="DRT18" s="377"/>
      <c r="DRU18" s="377"/>
      <c r="DRV18" s="377"/>
      <c r="DRW18" s="377"/>
      <c r="DRX18" s="377"/>
      <c r="DRY18" s="377"/>
      <c r="DRZ18" s="377"/>
      <c r="DSA18" s="377"/>
      <c r="DSB18" s="377"/>
      <c r="DSC18" s="377"/>
      <c r="DSD18" s="377"/>
      <c r="DSE18" s="377"/>
      <c r="DSF18" s="377"/>
      <c r="DSG18" s="377"/>
      <c r="DSH18" s="377"/>
      <c r="DSI18" s="377"/>
      <c r="DSJ18" s="377"/>
      <c r="DSK18" s="377"/>
      <c r="DSL18" s="377"/>
      <c r="DSM18" s="377"/>
      <c r="DSN18" s="377"/>
      <c r="DSO18" s="377"/>
      <c r="DSP18" s="377"/>
      <c r="DSQ18" s="377"/>
      <c r="DSR18" s="377"/>
      <c r="DSS18" s="377"/>
      <c r="DST18" s="377"/>
      <c r="DSU18" s="377"/>
      <c r="DSV18" s="377"/>
      <c r="DSW18" s="377"/>
      <c r="DSX18" s="377"/>
      <c r="DSY18" s="377"/>
      <c r="DSZ18" s="377"/>
      <c r="DTA18" s="377"/>
      <c r="DTB18" s="377"/>
      <c r="DTC18" s="377"/>
      <c r="DTD18" s="377"/>
      <c r="DTE18" s="377"/>
      <c r="DTF18" s="377"/>
      <c r="DTG18" s="377"/>
      <c r="DTH18" s="377"/>
      <c r="DTI18" s="377"/>
      <c r="DTJ18" s="377"/>
      <c r="DTK18" s="377"/>
      <c r="DTL18" s="377"/>
      <c r="DTM18" s="377"/>
      <c r="DTN18" s="377"/>
      <c r="DTO18" s="377"/>
      <c r="DTP18" s="377"/>
      <c r="DTQ18" s="377"/>
      <c r="DTR18" s="377"/>
      <c r="DTS18" s="377"/>
      <c r="DTT18" s="377"/>
      <c r="DTU18" s="377"/>
      <c r="DTV18" s="377"/>
      <c r="DTW18" s="377"/>
      <c r="DTX18" s="377"/>
      <c r="DTY18" s="377"/>
      <c r="DTZ18" s="377"/>
      <c r="DUA18" s="377"/>
      <c r="DUB18" s="377"/>
      <c r="DUC18" s="377"/>
      <c r="DUD18" s="377"/>
      <c r="DUE18" s="377"/>
      <c r="DUF18" s="377"/>
      <c r="DUG18" s="377"/>
      <c r="DUH18" s="377"/>
      <c r="DUI18" s="377"/>
      <c r="DUJ18" s="377"/>
      <c r="DUK18" s="377"/>
      <c r="DUL18" s="377"/>
      <c r="DUM18" s="377"/>
      <c r="DUN18" s="377"/>
      <c r="DUO18" s="377"/>
      <c r="DUP18" s="377"/>
      <c r="DUQ18" s="377"/>
      <c r="DUR18" s="377"/>
      <c r="DUS18" s="377"/>
      <c r="DUT18" s="377"/>
      <c r="DUU18" s="377"/>
      <c r="DUV18" s="377"/>
      <c r="DUW18" s="377"/>
      <c r="DUX18" s="377"/>
      <c r="DUY18" s="377"/>
      <c r="DUZ18" s="377"/>
      <c r="DVA18" s="377"/>
      <c r="DVB18" s="377"/>
      <c r="DVC18" s="377"/>
      <c r="DVD18" s="377"/>
      <c r="DVE18" s="377"/>
      <c r="DVF18" s="377"/>
      <c r="DVG18" s="377"/>
      <c r="DVH18" s="377"/>
      <c r="DVI18" s="377"/>
      <c r="DVJ18" s="377"/>
      <c r="DVK18" s="377"/>
      <c r="DVL18" s="377"/>
      <c r="DVM18" s="377"/>
      <c r="DVN18" s="377"/>
      <c r="DVO18" s="377"/>
      <c r="DVP18" s="377"/>
      <c r="DVQ18" s="377"/>
      <c r="DVR18" s="377"/>
      <c r="DVS18" s="377"/>
      <c r="DVT18" s="377"/>
      <c r="DVU18" s="377"/>
      <c r="DVV18" s="377"/>
      <c r="DVW18" s="377"/>
      <c r="DVX18" s="377"/>
      <c r="DVY18" s="377"/>
      <c r="DVZ18" s="377"/>
      <c r="DWA18" s="377"/>
      <c r="DWB18" s="377"/>
      <c r="DWC18" s="377"/>
      <c r="DWD18" s="377"/>
      <c r="DWE18" s="377"/>
      <c r="DWF18" s="377"/>
      <c r="DWG18" s="377"/>
      <c r="DWH18" s="377"/>
      <c r="DWI18" s="377"/>
      <c r="DWJ18" s="377"/>
      <c r="DWK18" s="377"/>
      <c r="DWL18" s="377"/>
      <c r="DWM18" s="377"/>
      <c r="DWN18" s="377"/>
      <c r="DWO18" s="377"/>
      <c r="DWP18" s="377"/>
      <c r="DWQ18" s="377"/>
      <c r="DWR18" s="377"/>
      <c r="DWS18" s="377"/>
      <c r="DWT18" s="377"/>
      <c r="DWU18" s="377"/>
      <c r="DWV18" s="377"/>
      <c r="DWW18" s="377"/>
      <c r="DWX18" s="377"/>
      <c r="DWY18" s="377"/>
      <c r="DWZ18" s="377"/>
      <c r="DXA18" s="377"/>
      <c r="DXB18" s="377"/>
      <c r="DXC18" s="377"/>
      <c r="DXD18" s="377"/>
      <c r="DXE18" s="377"/>
      <c r="DXF18" s="377"/>
      <c r="DXG18" s="377"/>
      <c r="DXH18" s="377"/>
      <c r="DXI18" s="377"/>
      <c r="DXJ18" s="377"/>
      <c r="DXK18" s="377"/>
      <c r="DXL18" s="377"/>
      <c r="DXM18" s="377"/>
      <c r="DXN18" s="377"/>
      <c r="DXO18" s="377"/>
      <c r="DXP18" s="377"/>
      <c r="DXQ18" s="377"/>
      <c r="DXR18" s="377"/>
      <c r="DXS18" s="377"/>
      <c r="DXT18" s="377"/>
      <c r="DXU18" s="377"/>
      <c r="DXV18" s="377"/>
      <c r="DXW18" s="377"/>
      <c r="DXX18" s="377"/>
      <c r="DXY18" s="377"/>
      <c r="DXZ18" s="377"/>
      <c r="DYA18" s="377"/>
      <c r="DYB18" s="377"/>
      <c r="DYC18" s="377"/>
      <c r="DYD18" s="377"/>
      <c r="DYE18" s="377"/>
      <c r="DYF18" s="377"/>
      <c r="DYG18" s="377"/>
      <c r="DYH18" s="377"/>
      <c r="DYI18" s="377"/>
      <c r="DYJ18" s="377"/>
      <c r="DYK18" s="377"/>
      <c r="DYL18" s="377"/>
      <c r="DYM18" s="377"/>
      <c r="DYN18" s="377"/>
      <c r="DYO18" s="377"/>
      <c r="DYP18" s="377"/>
      <c r="DYQ18" s="377"/>
      <c r="DYR18" s="377"/>
      <c r="DYS18" s="377"/>
      <c r="DYT18" s="377"/>
      <c r="DYU18" s="377"/>
      <c r="DYV18" s="377"/>
      <c r="DYW18" s="377"/>
      <c r="DYX18" s="377"/>
      <c r="DYY18" s="377"/>
      <c r="DYZ18" s="377"/>
      <c r="DZA18" s="377"/>
      <c r="DZB18" s="377"/>
      <c r="DZC18" s="377"/>
      <c r="DZD18" s="377"/>
      <c r="DZE18" s="377"/>
      <c r="DZF18" s="377"/>
      <c r="DZG18" s="377"/>
      <c r="DZH18" s="377"/>
      <c r="DZI18" s="377"/>
      <c r="DZJ18" s="377"/>
      <c r="DZK18" s="377"/>
      <c r="DZL18" s="377"/>
      <c r="DZM18" s="377"/>
      <c r="DZN18" s="377"/>
      <c r="DZO18" s="377"/>
      <c r="DZP18" s="377"/>
      <c r="DZQ18" s="377"/>
      <c r="DZR18" s="377"/>
      <c r="DZS18" s="377"/>
      <c r="DZT18" s="377"/>
      <c r="DZU18" s="377"/>
      <c r="DZV18" s="377"/>
      <c r="DZW18" s="377"/>
      <c r="DZX18" s="377"/>
      <c r="DZY18" s="377"/>
      <c r="DZZ18" s="377"/>
      <c r="EAA18" s="377"/>
      <c r="EAB18" s="377"/>
      <c r="EAC18" s="377"/>
      <c r="EAD18" s="377"/>
      <c r="EAE18" s="377"/>
      <c r="EAF18" s="377"/>
      <c r="EAG18" s="377"/>
      <c r="EAH18" s="377"/>
      <c r="EAI18" s="377"/>
      <c r="EAJ18" s="377"/>
      <c r="EAK18" s="377"/>
      <c r="EAL18" s="377"/>
      <c r="EAM18" s="377"/>
      <c r="EAN18" s="377"/>
      <c r="EAO18" s="377"/>
      <c r="EAP18" s="377"/>
      <c r="EAQ18" s="377"/>
      <c r="EAR18" s="377"/>
      <c r="EAS18" s="377"/>
      <c r="EAT18" s="377"/>
      <c r="EAU18" s="377"/>
      <c r="EAV18" s="377"/>
      <c r="EAW18" s="377"/>
      <c r="EAX18" s="377"/>
      <c r="EAY18" s="377"/>
      <c r="EAZ18" s="377"/>
      <c r="EBA18" s="377"/>
      <c r="EBB18" s="377"/>
      <c r="EBC18" s="377"/>
      <c r="EBD18" s="377"/>
      <c r="EBE18" s="377"/>
      <c r="EBF18" s="377"/>
      <c r="EBG18" s="377"/>
      <c r="EBH18" s="377"/>
      <c r="EBI18" s="377"/>
      <c r="EBJ18" s="377"/>
      <c r="EBK18" s="377"/>
      <c r="EBL18" s="377"/>
      <c r="EBM18" s="377"/>
      <c r="EBN18" s="377"/>
      <c r="EBO18" s="377"/>
      <c r="EBP18" s="377"/>
      <c r="EBQ18" s="377"/>
      <c r="EBR18" s="377"/>
      <c r="EBS18" s="377"/>
      <c r="EBT18" s="377"/>
      <c r="EBU18" s="377"/>
      <c r="EBV18" s="377"/>
      <c r="EBW18" s="377"/>
      <c r="EBX18" s="377"/>
      <c r="EBY18" s="377"/>
      <c r="EBZ18" s="377"/>
      <c r="ECA18" s="377"/>
      <c r="ECB18" s="377"/>
      <c r="ECC18" s="377"/>
      <c r="ECD18" s="377"/>
      <c r="ECE18" s="377"/>
      <c r="ECF18" s="377"/>
      <c r="ECG18" s="377"/>
      <c r="ECH18" s="377"/>
      <c r="ECI18" s="377"/>
      <c r="ECJ18" s="377"/>
      <c r="ECK18" s="377"/>
      <c r="ECL18" s="377"/>
      <c r="ECM18" s="377"/>
      <c r="ECN18" s="377"/>
      <c r="ECO18" s="377"/>
      <c r="ECP18" s="377"/>
      <c r="ECQ18" s="377"/>
      <c r="ECR18" s="377"/>
      <c r="ECS18" s="377"/>
      <c r="ECT18" s="377"/>
      <c r="ECU18" s="377"/>
      <c r="ECV18" s="377"/>
      <c r="ECW18" s="377"/>
      <c r="ECX18" s="377"/>
      <c r="ECY18" s="377"/>
      <c r="ECZ18" s="377"/>
      <c r="EDA18" s="377"/>
      <c r="EDB18" s="377"/>
      <c r="EDC18" s="377"/>
      <c r="EDD18" s="377"/>
      <c r="EDE18" s="377"/>
      <c r="EDF18" s="377"/>
      <c r="EDG18" s="377"/>
      <c r="EDH18" s="377"/>
      <c r="EDI18" s="377"/>
      <c r="EDJ18" s="377"/>
      <c r="EDK18" s="377"/>
      <c r="EDL18" s="377"/>
      <c r="EDM18" s="377"/>
      <c r="EDN18" s="377"/>
      <c r="EDO18" s="377"/>
      <c r="EDP18" s="377"/>
      <c r="EDQ18" s="377"/>
      <c r="EDR18" s="377"/>
      <c r="EDS18" s="377"/>
      <c r="EDT18" s="377"/>
      <c r="EDU18" s="377"/>
      <c r="EDV18" s="377"/>
      <c r="EDW18" s="377"/>
      <c r="EDX18" s="377"/>
      <c r="EDY18" s="377"/>
      <c r="EDZ18" s="377"/>
      <c r="EEA18" s="377"/>
      <c r="EEB18" s="377"/>
      <c r="EEC18" s="377"/>
      <c r="EED18" s="377"/>
      <c r="EEE18" s="377"/>
      <c r="EEF18" s="377"/>
      <c r="EEG18" s="377"/>
      <c r="EEH18" s="377"/>
      <c r="EEI18" s="377"/>
      <c r="EEJ18" s="377"/>
      <c r="EEK18" s="377"/>
      <c r="EEL18" s="377"/>
      <c r="EEM18" s="377"/>
      <c r="EEN18" s="377"/>
      <c r="EEO18" s="377"/>
      <c r="EEP18" s="377"/>
      <c r="EEQ18" s="377"/>
      <c r="EER18" s="377"/>
      <c r="EES18" s="377"/>
      <c r="EET18" s="377"/>
      <c r="EEU18" s="377"/>
      <c r="EEV18" s="377"/>
      <c r="EEW18" s="377"/>
      <c r="EEX18" s="377"/>
      <c r="EEY18" s="377"/>
      <c r="EEZ18" s="377"/>
      <c r="EFA18" s="377"/>
      <c r="EFB18" s="377"/>
      <c r="EFC18" s="377"/>
      <c r="EFD18" s="377"/>
      <c r="EFE18" s="377"/>
      <c r="EFF18" s="377"/>
      <c r="EFG18" s="377"/>
      <c r="EFH18" s="377"/>
      <c r="EFI18" s="377"/>
      <c r="EFJ18" s="377"/>
      <c r="EFK18" s="377"/>
      <c r="EFL18" s="377"/>
      <c r="EFM18" s="377"/>
      <c r="EFN18" s="377"/>
      <c r="EFO18" s="377"/>
      <c r="EFP18" s="377"/>
      <c r="EFQ18" s="377"/>
      <c r="EFR18" s="377"/>
      <c r="EFS18" s="377"/>
      <c r="EFT18" s="377"/>
      <c r="EFU18" s="377"/>
      <c r="EFV18" s="377"/>
      <c r="EFW18" s="377"/>
      <c r="EFX18" s="377"/>
      <c r="EFY18" s="377"/>
      <c r="EFZ18" s="377"/>
      <c r="EGA18" s="377"/>
      <c r="EGB18" s="377"/>
      <c r="EGC18" s="377"/>
      <c r="EGD18" s="377"/>
      <c r="EGE18" s="377"/>
      <c r="EGF18" s="377"/>
      <c r="EGG18" s="377"/>
      <c r="EGH18" s="377"/>
      <c r="EGI18" s="377"/>
      <c r="EGJ18" s="377"/>
      <c r="EGK18" s="377"/>
      <c r="EGL18" s="377"/>
      <c r="EGM18" s="377"/>
      <c r="EGN18" s="377"/>
      <c r="EGO18" s="377"/>
      <c r="EGP18" s="377"/>
      <c r="EGQ18" s="377"/>
      <c r="EGR18" s="377"/>
      <c r="EGS18" s="377"/>
      <c r="EGT18" s="377"/>
      <c r="EGU18" s="377"/>
      <c r="EGV18" s="377"/>
      <c r="EGW18" s="377"/>
      <c r="EGX18" s="377"/>
      <c r="EGY18" s="377"/>
      <c r="EGZ18" s="377"/>
      <c r="EHA18" s="377"/>
      <c r="EHB18" s="377"/>
      <c r="EHC18" s="377"/>
      <c r="EHD18" s="377"/>
      <c r="EHE18" s="377"/>
      <c r="EHF18" s="377"/>
      <c r="EHG18" s="377"/>
      <c r="EHH18" s="377"/>
      <c r="EHI18" s="377"/>
      <c r="EHJ18" s="377"/>
      <c r="EHK18" s="377"/>
      <c r="EHL18" s="377"/>
      <c r="EHM18" s="377"/>
      <c r="EHN18" s="377"/>
      <c r="EHO18" s="377"/>
      <c r="EHP18" s="377"/>
      <c r="EHQ18" s="377"/>
      <c r="EHR18" s="377"/>
      <c r="EHS18" s="377"/>
      <c r="EHT18" s="377"/>
      <c r="EHU18" s="377"/>
      <c r="EHV18" s="377"/>
      <c r="EHW18" s="377"/>
      <c r="EHX18" s="377"/>
      <c r="EHY18" s="377"/>
      <c r="EHZ18" s="377"/>
      <c r="EIA18" s="377"/>
      <c r="EIB18" s="377"/>
      <c r="EIC18" s="377"/>
      <c r="EID18" s="377"/>
      <c r="EIE18" s="377"/>
      <c r="EIF18" s="377"/>
      <c r="EIG18" s="377"/>
      <c r="EIH18" s="377"/>
      <c r="EII18" s="377"/>
      <c r="EIJ18" s="377"/>
      <c r="EIK18" s="377"/>
      <c r="EIL18" s="377"/>
      <c r="EIM18" s="377"/>
      <c r="EIN18" s="377"/>
      <c r="EIO18" s="377"/>
      <c r="EIP18" s="377"/>
      <c r="EIQ18" s="377"/>
      <c r="EIR18" s="377"/>
      <c r="EIS18" s="377"/>
      <c r="EIT18" s="377"/>
      <c r="EIU18" s="377"/>
      <c r="EIV18" s="377"/>
      <c r="EIW18" s="377"/>
      <c r="EIX18" s="377"/>
      <c r="EIY18" s="377"/>
      <c r="EIZ18" s="377"/>
      <c r="EJA18" s="377"/>
      <c r="EJB18" s="377"/>
      <c r="EJC18" s="377"/>
      <c r="EJD18" s="377"/>
      <c r="EJE18" s="377"/>
      <c r="EJF18" s="377"/>
      <c r="EJG18" s="377"/>
      <c r="EJH18" s="377"/>
      <c r="EJI18" s="377"/>
      <c r="EJJ18" s="377"/>
      <c r="EJK18" s="377"/>
      <c r="EJL18" s="377"/>
      <c r="EJM18" s="377"/>
      <c r="EJN18" s="377"/>
      <c r="EJO18" s="377"/>
      <c r="EJP18" s="377"/>
      <c r="EJQ18" s="377"/>
      <c r="EJR18" s="377"/>
      <c r="EJS18" s="377"/>
      <c r="EJT18" s="377"/>
      <c r="EJU18" s="377"/>
      <c r="EJV18" s="377"/>
      <c r="EJW18" s="377"/>
      <c r="EJX18" s="377"/>
      <c r="EJY18" s="377"/>
      <c r="EJZ18" s="377"/>
      <c r="EKA18" s="377"/>
      <c r="EKB18" s="377"/>
      <c r="EKC18" s="377"/>
      <c r="EKD18" s="377"/>
      <c r="EKE18" s="377"/>
      <c r="EKF18" s="377"/>
      <c r="EKG18" s="377"/>
      <c r="EKH18" s="377"/>
      <c r="EKI18" s="377"/>
      <c r="EKJ18" s="377"/>
      <c r="EKK18" s="377"/>
      <c r="EKL18" s="377"/>
      <c r="EKM18" s="377"/>
      <c r="EKN18" s="377"/>
      <c r="EKO18" s="377"/>
      <c r="EKP18" s="377"/>
      <c r="EKQ18" s="377"/>
      <c r="EKR18" s="377"/>
      <c r="EKS18" s="377"/>
      <c r="EKT18" s="377"/>
      <c r="EKU18" s="377"/>
      <c r="EKV18" s="377"/>
      <c r="EKW18" s="377"/>
      <c r="EKX18" s="377"/>
      <c r="EKY18" s="377"/>
      <c r="EKZ18" s="377"/>
      <c r="ELA18" s="377"/>
      <c r="ELB18" s="377"/>
      <c r="ELC18" s="377"/>
      <c r="ELD18" s="377"/>
      <c r="ELE18" s="377"/>
      <c r="ELF18" s="377"/>
      <c r="ELG18" s="377"/>
      <c r="ELH18" s="377"/>
      <c r="ELI18" s="377"/>
      <c r="ELJ18" s="377"/>
      <c r="ELK18" s="377"/>
      <c r="ELL18" s="377"/>
      <c r="ELM18" s="377"/>
      <c r="ELN18" s="377"/>
      <c r="ELO18" s="377"/>
      <c r="ELP18" s="377"/>
      <c r="ELQ18" s="377"/>
      <c r="ELR18" s="377"/>
      <c r="ELS18" s="377"/>
      <c r="ELT18" s="377"/>
      <c r="ELU18" s="377"/>
      <c r="ELV18" s="377"/>
      <c r="ELW18" s="377"/>
      <c r="ELX18" s="377"/>
      <c r="ELY18" s="377"/>
      <c r="ELZ18" s="377"/>
      <c r="EMA18" s="377"/>
      <c r="EMB18" s="377"/>
      <c r="EMC18" s="377"/>
      <c r="EMD18" s="377"/>
      <c r="EME18" s="377"/>
      <c r="EMF18" s="377"/>
      <c r="EMG18" s="377"/>
      <c r="EMH18" s="377"/>
      <c r="EMI18" s="377"/>
      <c r="EMJ18" s="377"/>
      <c r="EMK18" s="377"/>
      <c r="EML18" s="377"/>
      <c r="EMM18" s="377"/>
      <c r="EMN18" s="377"/>
      <c r="EMO18" s="377"/>
      <c r="EMP18" s="377"/>
      <c r="EMQ18" s="377"/>
      <c r="EMR18" s="377"/>
      <c r="EMS18" s="377"/>
      <c r="EMT18" s="377"/>
      <c r="EMU18" s="377"/>
      <c r="EMV18" s="377"/>
      <c r="EMW18" s="377"/>
      <c r="EMX18" s="377"/>
      <c r="EMY18" s="377"/>
      <c r="EMZ18" s="377"/>
      <c r="ENA18" s="377"/>
      <c r="ENB18" s="377"/>
      <c r="ENC18" s="377"/>
      <c r="END18" s="377"/>
      <c r="ENE18" s="377"/>
      <c r="ENF18" s="377"/>
      <c r="ENG18" s="377"/>
      <c r="ENH18" s="377"/>
      <c r="ENI18" s="377"/>
      <c r="ENJ18" s="377"/>
      <c r="ENK18" s="377"/>
      <c r="ENL18" s="377"/>
      <c r="ENM18" s="377"/>
      <c r="ENN18" s="377"/>
      <c r="ENO18" s="377"/>
      <c r="ENP18" s="377"/>
      <c r="ENQ18" s="377"/>
      <c r="ENR18" s="377"/>
      <c r="ENS18" s="377"/>
      <c r="ENT18" s="377"/>
      <c r="ENU18" s="377"/>
      <c r="ENV18" s="377"/>
      <c r="ENW18" s="377"/>
      <c r="ENX18" s="377"/>
      <c r="ENY18" s="377"/>
      <c r="ENZ18" s="377"/>
      <c r="EOA18" s="377"/>
      <c r="EOB18" s="377"/>
      <c r="EOC18" s="377"/>
      <c r="EOD18" s="377"/>
      <c r="EOE18" s="377"/>
      <c r="EOF18" s="377"/>
      <c r="EOG18" s="377"/>
      <c r="EOH18" s="377"/>
      <c r="EOI18" s="377"/>
      <c r="EOJ18" s="377"/>
      <c r="EOK18" s="377"/>
      <c r="EOL18" s="377"/>
      <c r="EOM18" s="377"/>
      <c r="EON18" s="377"/>
      <c r="EOO18" s="377"/>
      <c r="EOP18" s="377"/>
      <c r="EOQ18" s="377"/>
      <c r="EOR18" s="377"/>
      <c r="EOS18" s="377"/>
      <c r="EOT18" s="377"/>
      <c r="EOU18" s="377"/>
      <c r="EOV18" s="377"/>
      <c r="EOW18" s="377"/>
      <c r="EOX18" s="377"/>
      <c r="EOY18" s="377"/>
      <c r="EOZ18" s="377"/>
      <c r="EPA18" s="377"/>
      <c r="EPB18" s="377"/>
      <c r="EPC18" s="377"/>
      <c r="EPD18" s="377"/>
      <c r="EPE18" s="377"/>
      <c r="EPF18" s="377"/>
      <c r="EPG18" s="377"/>
      <c r="EPH18" s="377"/>
      <c r="EPI18" s="377"/>
      <c r="EPJ18" s="377"/>
      <c r="EPK18" s="377"/>
      <c r="EPL18" s="377"/>
      <c r="EPM18" s="377"/>
      <c r="EPN18" s="377"/>
      <c r="EPO18" s="377"/>
      <c r="EPP18" s="377"/>
      <c r="EPQ18" s="377"/>
      <c r="EPR18" s="377"/>
      <c r="EPS18" s="377"/>
      <c r="EPT18" s="377"/>
      <c r="EPU18" s="377"/>
      <c r="EPV18" s="377"/>
      <c r="EPW18" s="377"/>
      <c r="EPX18" s="377"/>
      <c r="EPY18" s="377"/>
      <c r="EPZ18" s="377"/>
      <c r="EQA18" s="377"/>
      <c r="EQB18" s="377"/>
      <c r="EQC18" s="377"/>
      <c r="EQD18" s="377"/>
      <c r="EQE18" s="377"/>
      <c r="EQF18" s="377"/>
      <c r="EQG18" s="377"/>
      <c r="EQH18" s="377"/>
      <c r="EQI18" s="377"/>
      <c r="EQJ18" s="377"/>
      <c r="EQK18" s="377"/>
      <c r="EQL18" s="377"/>
      <c r="EQM18" s="377"/>
      <c r="EQN18" s="377"/>
      <c r="EQO18" s="377"/>
      <c r="EQP18" s="377"/>
      <c r="EQQ18" s="377"/>
      <c r="EQR18" s="377"/>
      <c r="EQS18" s="377"/>
      <c r="EQT18" s="377"/>
      <c r="EQU18" s="377"/>
      <c r="EQV18" s="377"/>
      <c r="EQW18" s="377"/>
      <c r="EQX18" s="377"/>
      <c r="EQY18" s="377"/>
      <c r="EQZ18" s="377"/>
      <c r="ERA18" s="377"/>
      <c r="ERB18" s="377"/>
      <c r="ERC18" s="377"/>
      <c r="ERD18" s="377"/>
      <c r="ERE18" s="377"/>
      <c r="ERF18" s="377"/>
      <c r="ERG18" s="377"/>
      <c r="ERH18" s="377"/>
      <c r="ERI18" s="377"/>
      <c r="ERJ18" s="377"/>
      <c r="ERK18" s="377"/>
      <c r="ERL18" s="377"/>
      <c r="ERM18" s="377"/>
      <c r="ERN18" s="377"/>
      <c r="ERO18" s="377"/>
      <c r="ERP18" s="377"/>
      <c r="ERQ18" s="377"/>
      <c r="ERR18" s="377"/>
      <c r="ERS18" s="377"/>
      <c r="ERT18" s="377"/>
      <c r="ERU18" s="377"/>
      <c r="ERV18" s="377"/>
      <c r="ERW18" s="377"/>
      <c r="ERX18" s="377"/>
      <c r="ERY18" s="377"/>
      <c r="ERZ18" s="377"/>
      <c r="ESA18" s="377"/>
      <c r="ESB18" s="377"/>
      <c r="ESC18" s="377"/>
      <c r="ESD18" s="377"/>
      <c r="ESE18" s="377"/>
      <c r="ESF18" s="377"/>
      <c r="ESG18" s="377"/>
      <c r="ESH18" s="377"/>
      <c r="ESI18" s="377"/>
      <c r="ESJ18" s="377"/>
      <c r="ESK18" s="377"/>
      <c r="ESL18" s="377"/>
      <c r="ESM18" s="377"/>
      <c r="ESN18" s="377"/>
      <c r="ESO18" s="377"/>
      <c r="ESP18" s="377"/>
      <c r="ESQ18" s="377"/>
      <c r="ESR18" s="377"/>
      <c r="ESS18" s="377"/>
      <c r="EST18" s="377"/>
      <c r="ESU18" s="377"/>
      <c r="ESV18" s="377"/>
      <c r="ESW18" s="377"/>
      <c r="ESX18" s="377"/>
      <c r="ESY18" s="377"/>
      <c r="ESZ18" s="377"/>
      <c r="ETA18" s="377"/>
      <c r="ETB18" s="377"/>
      <c r="ETC18" s="377"/>
      <c r="ETD18" s="377"/>
      <c r="ETE18" s="377"/>
      <c r="ETF18" s="377"/>
      <c r="ETG18" s="377"/>
      <c r="ETH18" s="377"/>
      <c r="ETI18" s="377"/>
      <c r="ETJ18" s="377"/>
      <c r="ETK18" s="377"/>
      <c r="ETL18" s="377"/>
      <c r="ETM18" s="377"/>
      <c r="ETN18" s="377"/>
      <c r="ETO18" s="377"/>
      <c r="ETP18" s="377"/>
      <c r="ETQ18" s="377"/>
      <c r="ETR18" s="377"/>
      <c r="ETS18" s="377"/>
      <c r="ETT18" s="377"/>
      <c r="ETU18" s="377"/>
      <c r="ETV18" s="377"/>
      <c r="ETW18" s="377"/>
      <c r="ETX18" s="377"/>
      <c r="ETY18" s="377"/>
      <c r="ETZ18" s="377"/>
      <c r="EUA18" s="377"/>
      <c r="EUB18" s="377"/>
      <c r="EUC18" s="377"/>
      <c r="EUD18" s="377"/>
      <c r="EUE18" s="377"/>
      <c r="EUF18" s="377"/>
      <c r="EUG18" s="377"/>
      <c r="EUH18" s="377"/>
      <c r="EUI18" s="377"/>
      <c r="EUJ18" s="377"/>
      <c r="EUK18" s="377"/>
      <c r="EUL18" s="377"/>
      <c r="EUM18" s="377"/>
      <c r="EUN18" s="377"/>
      <c r="EUO18" s="377"/>
      <c r="EUP18" s="377"/>
      <c r="EUQ18" s="377"/>
      <c r="EUR18" s="377"/>
      <c r="EUS18" s="377"/>
      <c r="EUT18" s="377"/>
      <c r="EUU18" s="377"/>
      <c r="EUV18" s="377"/>
      <c r="EUW18" s="377"/>
      <c r="EUX18" s="377"/>
      <c r="EUY18" s="377"/>
      <c r="EUZ18" s="377"/>
      <c r="EVA18" s="377"/>
      <c r="EVB18" s="377"/>
      <c r="EVC18" s="377"/>
      <c r="EVD18" s="377"/>
      <c r="EVE18" s="377"/>
      <c r="EVF18" s="377"/>
      <c r="EVG18" s="377"/>
      <c r="EVH18" s="377"/>
      <c r="EVI18" s="377"/>
      <c r="EVJ18" s="377"/>
      <c r="EVK18" s="377"/>
      <c r="EVL18" s="377"/>
      <c r="EVM18" s="377"/>
      <c r="EVN18" s="377"/>
      <c r="EVO18" s="377"/>
      <c r="EVP18" s="377"/>
      <c r="EVQ18" s="377"/>
      <c r="EVR18" s="377"/>
      <c r="EVS18" s="377"/>
      <c r="EVT18" s="377"/>
      <c r="EVU18" s="377"/>
      <c r="EVV18" s="377"/>
      <c r="EVW18" s="377"/>
      <c r="EVX18" s="377"/>
      <c r="EVY18" s="377"/>
      <c r="EVZ18" s="377"/>
      <c r="EWA18" s="377"/>
      <c r="EWB18" s="377"/>
      <c r="EWC18" s="377"/>
      <c r="EWD18" s="377"/>
      <c r="EWE18" s="377"/>
      <c r="EWF18" s="377"/>
      <c r="EWG18" s="377"/>
      <c r="EWH18" s="377"/>
      <c r="EWI18" s="377"/>
      <c r="EWJ18" s="377"/>
      <c r="EWK18" s="377"/>
      <c r="EWL18" s="377"/>
      <c r="EWM18" s="377"/>
      <c r="EWN18" s="377"/>
      <c r="EWO18" s="377"/>
      <c r="EWP18" s="377"/>
      <c r="EWQ18" s="377"/>
      <c r="EWR18" s="377"/>
      <c r="EWS18" s="377"/>
      <c r="EWT18" s="377"/>
      <c r="EWU18" s="377"/>
      <c r="EWV18" s="377"/>
      <c r="EWW18" s="377"/>
      <c r="EWX18" s="377"/>
      <c r="EWY18" s="377"/>
      <c r="EWZ18" s="377"/>
      <c r="EXA18" s="377"/>
      <c r="EXB18" s="377"/>
      <c r="EXC18" s="377"/>
      <c r="EXD18" s="377"/>
      <c r="EXE18" s="377"/>
      <c r="EXF18" s="377"/>
      <c r="EXG18" s="377"/>
      <c r="EXH18" s="377"/>
      <c r="EXI18" s="377"/>
      <c r="EXJ18" s="377"/>
      <c r="EXK18" s="377"/>
      <c r="EXL18" s="377"/>
      <c r="EXM18" s="377"/>
      <c r="EXN18" s="377"/>
      <c r="EXO18" s="377"/>
      <c r="EXP18" s="377"/>
      <c r="EXQ18" s="377"/>
      <c r="EXR18" s="377"/>
      <c r="EXS18" s="377"/>
      <c r="EXT18" s="377"/>
      <c r="EXU18" s="377"/>
      <c r="EXV18" s="377"/>
      <c r="EXW18" s="377"/>
      <c r="EXX18" s="377"/>
      <c r="EXY18" s="377"/>
      <c r="EXZ18" s="377"/>
      <c r="EYA18" s="377"/>
      <c r="EYB18" s="377"/>
      <c r="EYC18" s="377"/>
      <c r="EYD18" s="377"/>
      <c r="EYE18" s="377"/>
      <c r="EYF18" s="377"/>
      <c r="EYG18" s="377"/>
      <c r="EYH18" s="377"/>
      <c r="EYI18" s="377"/>
      <c r="EYJ18" s="377"/>
      <c r="EYK18" s="377"/>
      <c r="EYL18" s="377"/>
      <c r="EYM18" s="377"/>
      <c r="EYN18" s="377"/>
      <c r="EYO18" s="377"/>
      <c r="EYP18" s="377"/>
      <c r="EYQ18" s="377"/>
      <c r="EYR18" s="377"/>
      <c r="EYS18" s="377"/>
      <c r="EYT18" s="377"/>
      <c r="EYU18" s="377"/>
      <c r="EYV18" s="377"/>
      <c r="EYW18" s="377"/>
      <c r="EYX18" s="377"/>
      <c r="EYY18" s="377"/>
      <c r="EYZ18" s="377"/>
      <c r="EZA18" s="377"/>
      <c r="EZB18" s="377"/>
      <c r="EZC18" s="377"/>
      <c r="EZD18" s="377"/>
      <c r="EZE18" s="377"/>
      <c r="EZF18" s="377"/>
      <c r="EZG18" s="377"/>
      <c r="EZH18" s="377"/>
      <c r="EZI18" s="377"/>
      <c r="EZJ18" s="377"/>
      <c r="EZK18" s="377"/>
      <c r="EZL18" s="377"/>
      <c r="EZM18" s="377"/>
      <c r="EZN18" s="377"/>
      <c r="EZO18" s="377"/>
      <c r="EZP18" s="377"/>
      <c r="EZQ18" s="377"/>
      <c r="EZR18" s="377"/>
      <c r="EZS18" s="377"/>
      <c r="EZT18" s="377"/>
      <c r="EZU18" s="377"/>
      <c r="EZV18" s="377"/>
      <c r="EZW18" s="377"/>
      <c r="EZX18" s="377"/>
      <c r="EZY18" s="377"/>
      <c r="EZZ18" s="377"/>
      <c r="FAA18" s="377"/>
      <c r="FAB18" s="377"/>
      <c r="FAC18" s="377"/>
      <c r="FAD18" s="377"/>
      <c r="FAE18" s="377"/>
      <c r="FAF18" s="377"/>
      <c r="FAG18" s="377"/>
      <c r="FAH18" s="377"/>
      <c r="FAI18" s="377"/>
      <c r="FAJ18" s="377"/>
      <c r="FAK18" s="377"/>
      <c r="FAL18" s="377"/>
      <c r="FAM18" s="377"/>
      <c r="FAN18" s="377"/>
      <c r="FAO18" s="377"/>
      <c r="FAP18" s="377"/>
      <c r="FAQ18" s="377"/>
      <c r="FAR18" s="377"/>
      <c r="FAS18" s="377"/>
      <c r="FAT18" s="377"/>
      <c r="FAU18" s="377"/>
      <c r="FAV18" s="377"/>
      <c r="FAW18" s="377"/>
      <c r="FAX18" s="377"/>
      <c r="FAY18" s="377"/>
      <c r="FAZ18" s="377"/>
      <c r="FBA18" s="377"/>
      <c r="FBB18" s="377"/>
      <c r="FBC18" s="377"/>
      <c r="FBD18" s="377"/>
      <c r="FBE18" s="377"/>
      <c r="FBF18" s="377"/>
      <c r="FBG18" s="377"/>
      <c r="FBH18" s="377"/>
      <c r="FBI18" s="377"/>
      <c r="FBJ18" s="377"/>
      <c r="FBK18" s="377"/>
      <c r="FBL18" s="377"/>
      <c r="FBM18" s="377"/>
      <c r="FBN18" s="377"/>
      <c r="FBO18" s="377"/>
      <c r="FBP18" s="377"/>
      <c r="FBQ18" s="377"/>
      <c r="FBR18" s="377"/>
      <c r="FBS18" s="377"/>
      <c r="FBT18" s="377"/>
      <c r="FBU18" s="377"/>
      <c r="FBV18" s="377"/>
      <c r="FBW18" s="377"/>
      <c r="FBX18" s="377"/>
      <c r="FBY18" s="377"/>
      <c r="FBZ18" s="377"/>
      <c r="FCA18" s="377"/>
      <c r="FCB18" s="377"/>
      <c r="FCC18" s="377"/>
      <c r="FCD18" s="377"/>
      <c r="FCE18" s="377"/>
      <c r="FCF18" s="377"/>
      <c r="FCG18" s="377"/>
      <c r="FCH18" s="377"/>
      <c r="FCI18" s="377"/>
      <c r="FCJ18" s="377"/>
      <c r="FCK18" s="377"/>
      <c r="FCL18" s="377"/>
      <c r="FCM18" s="377"/>
      <c r="FCN18" s="377"/>
      <c r="FCO18" s="377"/>
      <c r="FCP18" s="377"/>
      <c r="FCQ18" s="377"/>
      <c r="FCR18" s="377"/>
      <c r="FCS18" s="377"/>
      <c r="FCT18" s="377"/>
      <c r="FCU18" s="377"/>
      <c r="FCV18" s="377"/>
      <c r="FCW18" s="377"/>
      <c r="FCX18" s="377"/>
      <c r="FCY18" s="377"/>
      <c r="FCZ18" s="377"/>
      <c r="FDA18" s="377"/>
      <c r="FDB18" s="377"/>
      <c r="FDC18" s="377"/>
      <c r="FDD18" s="377"/>
      <c r="FDE18" s="377"/>
      <c r="FDF18" s="377"/>
      <c r="FDG18" s="377"/>
      <c r="FDH18" s="377"/>
      <c r="FDI18" s="377"/>
      <c r="FDJ18" s="377"/>
      <c r="FDK18" s="377"/>
      <c r="FDL18" s="377"/>
      <c r="FDM18" s="377"/>
      <c r="FDN18" s="377"/>
      <c r="FDO18" s="377"/>
      <c r="FDP18" s="377"/>
      <c r="FDQ18" s="377"/>
      <c r="FDR18" s="377"/>
      <c r="FDS18" s="377"/>
      <c r="FDT18" s="377"/>
      <c r="FDU18" s="377"/>
      <c r="FDV18" s="377"/>
      <c r="FDW18" s="377"/>
      <c r="FDX18" s="377"/>
      <c r="FDY18" s="377"/>
      <c r="FDZ18" s="377"/>
      <c r="FEA18" s="377"/>
      <c r="FEB18" s="377"/>
      <c r="FEC18" s="377"/>
      <c r="FED18" s="377"/>
      <c r="FEE18" s="377"/>
      <c r="FEF18" s="377"/>
      <c r="FEG18" s="377"/>
      <c r="FEH18" s="377"/>
      <c r="FEI18" s="377"/>
      <c r="FEJ18" s="377"/>
      <c r="FEK18" s="377"/>
      <c r="FEL18" s="377"/>
      <c r="FEM18" s="377"/>
      <c r="FEN18" s="377"/>
      <c r="FEO18" s="377"/>
      <c r="FEP18" s="377"/>
      <c r="FEQ18" s="377"/>
      <c r="FER18" s="377"/>
      <c r="FES18" s="377"/>
      <c r="FET18" s="377"/>
      <c r="FEU18" s="377"/>
      <c r="FEV18" s="377"/>
      <c r="FEW18" s="377"/>
      <c r="FEX18" s="377"/>
      <c r="FEY18" s="377"/>
      <c r="FEZ18" s="377"/>
      <c r="FFA18" s="377"/>
      <c r="FFB18" s="377"/>
      <c r="FFC18" s="377"/>
      <c r="FFD18" s="377"/>
      <c r="FFE18" s="377"/>
      <c r="FFF18" s="377"/>
      <c r="FFG18" s="377"/>
      <c r="FFH18" s="377"/>
      <c r="FFI18" s="377"/>
      <c r="FFJ18" s="377"/>
      <c r="FFK18" s="377"/>
      <c r="FFL18" s="377"/>
      <c r="FFM18" s="377"/>
      <c r="FFN18" s="377"/>
      <c r="FFO18" s="377"/>
      <c r="FFP18" s="377"/>
      <c r="FFQ18" s="377"/>
      <c r="FFR18" s="377"/>
      <c r="FFS18" s="377"/>
      <c r="FFT18" s="377"/>
      <c r="FFU18" s="377"/>
      <c r="FFV18" s="377"/>
      <c r="FFW18" s="377"/>
      <c r="FFX18" s="377"/>
      <c r="FFY18" s="377"/>
      <c r="FFZ18" s="377"/>
      <c r="FGA18" s="377"/>
      <c r="FGB18" s="377"/>
      <c r="FGC18" s="377"/>
      <c r="FGD18" s="377"/>
      <c r="FGE18" s="377"/>
      <c r="FGF18" s="377"/>
      <c r="FGG18" s="377"/>
      <c r="FGH18" s="377"/>
      <c r="FGI18" s="377"/>
      <c r="FGJ18" s="377"/>
      <c r="FGK18" s="377"/>
      <c r="FGL18" s="377"/>
      <c r="FGM18" s="377"/>
      <c r="FGN18" s="377"/>
      <c r="FGO18" s="377"/>
      <c r="FGP18" s="377"/>
      <c r="FGQ18" s="377"/>
      <c r="FGR18" s="377"/>
      <c r="FGS18" s="377"/>
      <c r="FGT18" s="377"/>
      <c r="FGU18" s="377"/>
      <c r="FGV18" s="377"/>
      <c r="FGW18" s="377"/>
      <c r="FGX18" s="377"/>
      <c r="FGY18" s="377"/>
      <c r="FGZ18" s="377"/>
      <c r="FHA18" s="377"/>
      <c r="FHB18" s="377"/>
      <c r="FHC18" s="377"/>
      <c r="FHD18" s="377"/>
      <c r="FHE18" s="377"/>
      <c r="FHF18" s="377"/>
      <c r="FHG18" s="377"/>
      <c r="FHH18" s="377"/>
      <c r="FHI18" s="377"/>
      <c r="FHJ18" s="377"/>
      <c r="FHK18" s="377"/>
      <c r="FHL18" s="377"/>
      <c r="FHM18" s="377"/>
      <c r="FHN18" s="377"/>
      <c r="FHO18" s="377"/>
      <c r="FHP18" s="377"/>
      <c r="FHQ18" s="377"/>
      <c r="FHR18" s="377"/>
      <c r="FHS18" s="377"/>
      <c r="FHT18" s="377"/>
      <c r="FHU18" s="377"/>
      <c r="FHV18" s="377"/>
      <c r="FHW18" s="377"/>
      <c r="FHX18" s="377"/>
      <c r="FHY18" s="377"/>
      <c r="FHZ18" s="377"/>
      <c r="FIA18" s="377"/>
      <c r="FIB18" s="377"/>
      <c r="FIC18" s="377"/>
      <c r="FID18" s="377"/>
      <c r="FIE18" s="377"/>
      <c r="FIF18" s="377"/>
      <c r="FIG18" s="377"/>
      <c r="FIH18" s="377"/>
      <c r="FII18" s="377"/>
      <c r="FIJ18" s="377"/>
      <c r="FIK18" s="377"/>
      <c r="FIL18" s="377"/>
      <c r="FIM18" s="377"/>
      <c r="FIN18" s="377"/>
      <c r="FIO18" s="377"/>
      <c r="FIP18" s="377"/>
      <c r="FIQ18" s="377"/>
      <c r="FIR18" s="377"/>
      <c r="FIS18" s="377"/>
      <c r="FIT18" s="377"/>
      <c r="FIU18" s="377"/>
      <c r="FIV18" s="377"/>
      <c r="FIW18" s="377"/>
      <c r="FIX18" s="377"/>
      <c r="FIY18" s="377"/>
      <c r="FIZ18" s="377"/>
      <c r="FJA18" s="377"/>
      <c r="FJB18" s="377"/>
      <c r="FJC18" s="377"/>
      <c r="FJD18" s="377"/>
      <c r="FJE18" s="377"/>
      <c r="FJF18" s="377"/>
      <c r="FJG18" s="377"/>
      <c r="FJH18" s="377"/>
      <c r="FJI18" s="377"/>
      <c r="FJJ18" s="377"/>
      <c r="FJK18" s="377"/>
      <c r="FJL18" s="377"/>
      <c r="FJM18" s="377"/>
      <c r="FJN18" s="377"/>
      <c r="FJO18" s="377"/>
      <c r="FJP18" s="377"/>
      <c r="FJQ18" s="377"/>
      <c r="FJR18" s="377"/>
      <c r="FJS18" s="377"/>
      <c r="FJT18" s="377"/>
      <c r="FJU18" s="377"/>
      <c r="FJV18" s="377"/>
      <c r="FJW18" s="377"/>
      <c r="FJX18" s="377"/>
      <c r="FJY18" s="377"/>
      <c r="FJZ18" s="377"/>
      <c r="FKA18" s="377"/>
      <c r="FKB18" s="377"/>
      <c r="FKC18" s="377"/>
      <c r="FKD18" s="377"/>
      <c r="FKE18" s="377"/>
      <c r="FKF18" s="377"/>
      <c r="FKG18" s="377"/>
      <c r="FKH18" s="377"/>
      <c r="FKI18" s="377"/>
      <c r="FKJ18" s="377"/>
      <c r="FKK18" s="377"/>
      <c r="FKL18" s="377"/>
      <c r="FKM18" s="377"/>
      <c r="FKN18" s="377"/>
      <c r="FKO18" s="377"/>
      <c r="FKP18" s="377"/>
      <c r="FKQ18" s="377"/>
      <c r="FKR18" s="377"/>
      <c r="FKS18" s="377"/>
      <c r="FKT18" s="377"/>
      <c r="FKU18" s="377"/>
      <c r="FKV18" s="377"/>
      <c r="FKW18" s="377"/>
      <c r="FKX18" s="377"/>
      <c r="FKY18" s="377"/>
      <c r="FKZ18" s="377"/>
      <c r="FLA18" s="377"/>
      <c r="FLB18" s="377"/>
      <c r="FLC18" s="377"/>
      <c r="FLD18" s="377"/>
      <c r="FLE18" s="377"/>
      <c r="FLF18" s="377"/>
      <c r="FLG18" s="377"/>
      <c r="FLH18" s="377"/>
      <c r="FLI18" s="377"/>
      <c r="FLJ18" s="377"/>
      <c r="FLK18" s="377"/>
      <c r="FLL18" s="377"/>
      <c r="FLM18" s="377"/>
      <c r="FLN18" s="377"/>
      <c r="FLO18" s="377"/>
      <c r="FLP18" s="377"/>
      <c r="FLQ18" s="377"/>
      <c r="FLR18" s="377"/>
      <c r="FLS18" s="377"/>
      <c r="FLT18" s="377"/>
      <c r="FLU18" s="377"/>
      <c r="FLV18" s="377"/>
      <c r="FLW18" s="377"/>
      <c r="FLX18" s="377"/>
      <c r="FLY18" s="377"/>
      <c r="FLZ18" s="377"/>
      <c r="FMA18" s="377"/>
      <c r="FMB18" s="377"/>
      <c r="FMC18" s="377"/>
      <c r="FMD18" s="377"/>
      <c r="FME18" s="377"/>
      <c r="FMF18" s="377"/>
      <c r="FMG18" s="377"/>
      <c r="FMH18" s="377"/>
      <c r="FMI18" s="377"/>
      <c r="FMJ18" s="377"/>
      <c r="FMK18" s="377"/>
      <c r="FML18" s="377"/>
      <c r="FMM18" s="377"/>
      <c r="FMN18" s="377"/>
      <c r="FMO18" s="377"/>
      <c r="FMP18" s="377"/>
      <c r="FMQ18" s="377"/>
      <c r="FMR18" s="377"/>
      <c r="FMS18" s="377"/>
      <c r="FMT18" s="377"/>
      <c r="FMU18" s="377"/>
      <c r="FMV18" s="377"/>
      <c r="FMW18" s="377"/>
      <c r="FMX18" s="377"/>
      <c r="FMY18" s="377"/>
      <c r="FMZ18" s="377"/>
      <c r="FNA18" s="377"/>
      <c r="FNB18" s="377"/>
      <c r="FNC18" s="377"/>
      <c r="FND18" s="377"/>
      <c r="FNE18" s="377"/>
      <c r="FNF18" s="377"/>
      <c r="FNG18" s="377"/>
      <c r="FNH18" s="377"/>
      <c r="FNI18" s="377"/>
      <c r="FNJ18" s="377"/>
      <c r="FNK18" s="377"/>
      <c r="FNL18" s="377"/>
      <c r="FNM18" s="377"/>
      <c r="FNN18" s="377"/>
      <c r="FNO18" s="377"/>
      <c r="FNP18" s="377"/>
      <c r="FNQ18" s="377"/>
      <c r="FNR18" s="377"/>
      <c r="FNS18" s="377"/>
      <c r="FNT18" s="377"/>
      <c r="FNU18" s="377"/>
      <c r="FNV18" s="377"/>
      <c r="FNW18" s="377"/>
      <c r="FNX18" s="377"/>
      <c r="FNY18" s="377"/>
      <c r="FNZ18" s="377"/>
      <c r="FOA18" s="377"/>
      <c r="FOB18" s="377"/>
      <c r="FOC18" s="377"/>
      <c r="FOD18" s="377"/>
      <c r="FOE18" s="377"/>
      <c r="FOF18" s="377"/>
      <c r="FOG18" s="377"/>
      <c r="FOH18" s="377"/>
      <c r="FOI18" s="377"/>
      <c r="FOJ18" s="377"/>
      <c r="FOK18" s="377"/>
      <c r="FOL18" s="377"/>
      <c r="FOM18" s="377"/>
      <c r="FON18" s="377"/>
      <c r="FOO18" s="377"/>
      <c r="FOP18" s="377"/>
      <c r="FOQ18" s="377"/>
      <c r="FOR18" s="377"/>
      <c r="FOS18" s="377"/>
      <c r="FOT18" s="377"/>
      <c r="FOU18" s="377"/>
      <c r="FOV18" s="377"/>
      <c r="FOW18" s="377"/>
      <c r="FOX18" s="377"/>
      <c r="FOY18" s="377"/>
      <c r="FOZ18" s="377"/>
      <c r="FPA18" s="377"/>
      <c r="FPB18" s="377"/>
      <c r="FPC18" s="377"/>
      <c r="FPD18" s="377"/>
      <c r="FPE18" s="377"/>
      <c r="FPF18" s="377"/>
      <c r="FPG18" s="377"/>
      <c r="FPH18" s="377"/>
      <c r="FPI18" s="377"/>
      <c r="FPJ18" s="377"/>
      <c r="FPK18" s="377"/>
      <c r="FPL18" s="377"/>
      <c r="FPM18" s="377"/>
      <c r="FPN18" s="377"/>
      <c r="FPO18" s="377"/>
      <c r="FPP18" s="377"/>
      <c r="FPQ18" s="377"/>
      <c r="FPR18" s="377"/>
      <c r="FPS18" s="377"/>
      <c r="FPT18" s="377"/>
      <c r="FPU18" s="377"/>
      <c r="FPV18" s="377"/>
      <c r="FPW18" s="377"/>
      <c r="FPX18" s="377"/>
      <c r="FPY18" s="377"/>
      <c r="FPZ18" s="377"/>
      <c r="FQA18" s="377"/>
      <c r="FQB18" s="377"/>
      <c r="FQC18" s="377"/>
      <c r="FQD18" s="377"/>
      <c r="FQE18" s="377"/>
      <c r="FQF18" s="377"/>
      <c r="FQG18" s="377"/>
      <c r="FQH18" s="377"/>
      <c r="FQI18" s="377"/>
      <c r="FQJ18" s="377"/>
      <c r="FQK18" s="377"/>
      <c r="FQL18" s="377"/>
      <c r="FQM18" s="377"/>
      <c r="FQN18" s="377"/>
      <c r="FQO18" s="377"/>
      <c r="FQP18" s="377"/>
      <c r="FQQ18" s="377"/>
      <c r="FQR18" s="377"/>
      <c r="FQS18" s="377"/>
      <c r="FQT18" s="377"/>
      <c r="FQU18" s="377"/>
      <c r="FQV18" s="377"/>
      <c r="FQW18" s="377"/>
      <c r="FQX18" s="377"/>
      <c r="FQY18" s="377"/>
      <c r="FQZ18" s="377"/>
      <c r="FRA18" s="377"/>
      <c r="FRB18" s="377"/>
      <c r="FRC18" s="377"/>
      <c r="FRD18" s="377"/>
      <c r="FRE18" s="377"/>
      <c r="FRF18" s="377"/>
      <c r="FRG18" s="377"/>
      <c r="FRH18" s="377"/>
      <c r="FRI18" s="377"/>
      <c r="FRJ18" s="377"/>
      <c r="FRK18" s="377"/>
      <c r="FRL18" s="377"/>
      <c r="FRM18" s="377"/>
      <c r="FRN18" s="377"/>
      <c r="FRO18" s="377"/>
      <c r="FRP18" s="377"/>
      <c r="FRQ18" s="377"/>
      <c r="FRR18" s="377"/>
      <c r="FRS18" s="377"/>
      <c r="FRT18" s="377"/>
      <c r="FRU18" s="377"/>
      <c r="FRV18" s="377"/>
      <c r="FRW18" s="377"/>
      <c r="FRX18" s="377"/>
      <c r="FRY18" s="377"/>
      <c r="FRZ18" s="377"/>
      <c r="FSA18" s="377"/>
      <c r="FSB18" s="377"/>
      <c r="FSC18" s="377"/>
      <c r="FSD18" s="377"/>
      <c r="FSE18" s="377"/>
      <c r="FSF18" s="377"/>
      <c r="FSG18" s="377"/>
      <c r="FSH18" s="377"/>
      <c r="FSI18" s="377"/>
      <c r="FSJ18" s="377"/>
      <c r="FSK18" s="377"/>
      <c r="FSL18" s="377"/>
      <c r="FSM18" s="377"/>
      <c r="FSN18" s="377"/>
      <c r="FSO18" s="377"/>
      <c r="FSP18" s="377"/>
      <c r="FSQ18" s="377"/>
      <c r="FSR18" s="377"/>
      <c r="FSS18" s="377"/>
      <c r="FST18" s="377"/>
      <c r="FSU18" s="377"/>
      <c r="FSV18" s="377"/>
      <c r="FSW18" s="377"/>
      <c r="FSX18" s="377"/>
      <c r="FSY18" s="377"/>
      <c r="FSZ18" s="377"/>
      <c r="FTA18" s="377"/>
      <c r="FTB18" s="377"/>
      <c r="FTC18" s="377"/>
      <c r="FTD18" s="377"/>
      <c r="FTE18" s="377"/>
      <c r="FTF18" s="377"/>
      <c r="FTG18" s="377"/>
      <c r="FTH18" s="377"/>
      <c r="FTI18" s="377"/>
      <c r="FTJ18" s="377"/>
      <c r="FTK18" s="377"/>
      <c r="FTL18" s="377"/>
      <c r="FTM18" s="377"/>
      <c r="FTN18" s="377"/>
      <c r="FTO18" s="377"/>
      <c r="FTP18" s="377"/>
      <c r="FTQ18" s="377"/>
      <c r="FTR18" s="377"/>
      <c r="FTS18" s="377"/>
      <c r="FTT18" s="377"/>
      <c r="FTU18" s="377"/>
      <c r="FTV18" s="377"/>
      <c r="FTW18" s="377"/>
      <c r="FTX18" s="377"/>
      <c r="FTY18" s="377"/>
      <c r="FTZ18" s="377"/>
      <c r="FUA18" s="377"/>
      <c r="FUB18" s="377"/>
      <c r="FUC18" s="377"/>
      <c r="FUD18" s="377"/>
      <c r="FUE18" s="377"/>
      <c r="FUF18" s="377"/>
      <c r="FUG18" s="377"/>
      <c r="FUH18" s="377"/>
      <c r="FUI18" s="377"/>
      <c r="FUJ18" s="377"/>
      <c r="FUK18" s="377"/>
      <c r="FUL18" s="377"/>
      <c r="FUM18" s="377"/>
      <c r="FUN18" s="377"/>
      <c r="FUO18" s="377"/>
      <c r="FUP18" s="377"/>
      <c r="FUQ18" s="377"/>
      <c r="FUR18" s="377"/>
      <c r="FUS18" s="377"/>
      <c r="FUT18" s="377"/>
      <c r="FUU18" s="377"/>
      <c r="FUV18" s="377"/>
      <c r="FUW18" s="377"/>
      <c r="FUX18" s="377"/>
      <c r="FUY18" s="377"/>
      <c r="FUZ18" s="377"/>
      <c r="FVA18" s="377"/>
      <c r="FVB18" s="377"/>
      <c r="FVC18" s="377"/>
      <c r="FVD18" s="377"/>
      <c r="FVE18" s="377"/>
      <c r="FVF18" s="377"/>
      <c r="FVG18" s="377"/>
      <c r="FVH18" s="377"/>
      <c r="FVI18" s="377"/>
      <c r="FVJ18" s="377"/>
      <c r="FVK18" s="377"/>
      <c r="FVL18" s="377"/>
      <c r="FVM18" s="377"/>
      <c r="FVN18" s="377"/>
      <c r="FVO18" s="377"/>
      <c r="FVP18" s="377"/>
      <c r="FVQ18" s="377"/>
      <c r="FVR18" s="377"/>
      <c r="FVS18" s="377"/>
      <c r="FVT18" s="377"/>
      <c r="FVU18" s="377"/>
      <c r="FVV18" s="377"/>
      <c r="FVW18" s="377"/>
      <c r="FVX18" s="377"/>
      <c r="FVY18" s="377"/>
      <c r="FVZ18" s="377"/>
      <c r="FWA18" s="377"/>
      <c r="FWB18" s="377"/>
      <c r="FWC18" s="377"/>
      <c r="FWD18" s="377"/>
      <c r="FWE18" s="377"/>
      <c r="FWF18" s="377"/>
      <c r="FWG18" s="377"/>
      <c r="FWH18" s="377"/>
      <c r="FWI18" s="377"/>
      <c r="FWJ18" s="377"/>
      <c r="FWK18" s="377"/>
      <c r="FWL18" s="377"/>
      <c r="FWM18" s="377"/>
      <c r="FWN18" s="377"/>
      <c r="FWO18" s="377"/>
      <c r="FWP18" s="377"/>
      <c r="FWQ18" s="377"/>
      <c r="FWR18" s="377"/>
      <c r="FWS18" s="377"/>
      <c r="FWT18" s="377"/>
      <c r="FWU18" s="377"/>
      <c r="FWV18" s="377"/>
      <c r="FWW18" s="377"/>
      <c r="FWX18" s="377"/>
      <c r="FWY18" s="377"/>
      <c r="FWZ18" s="377"/>
      <c r="FXA18" s="377"/>
      <c r="FXB18" s="377"/>
      <c r="FXC18" s="377"/>
      <c r="FXD18" s="377"/>
      <c r="FXE18" s="377"/>
      <c r="FXF18" s="377"/>
      <c r="FXG18" s="377"/>
      <c r="FXH18" s="377"/>
      <c r="FXI18" s="377"/>
      <c r="FXJ18" s="377"/>
      <c r="FXK18" s="377"/>
      <c r="FXL18" s="377"/>
      <c r="FXM18" s="377"/>
      <c r="FXN18" s="377"/>
      <c r="FXO18" s="377"/>
      <c r="FXP18" s="377"/>
      <c r="FXQ18" s="377"/>
      <c r="FXR18" s="377"/>
      <c r="FXS18" s="377"/>
      <c r="FXT18" s="377"/>
      <c r="FXU18" s="377"/>
      <c r="FXV18" s="377"/>
      <c r="FXW18" s="377"/>
      <c r="FXX18" s="377"/>
      <c r="FXY18" s="377"/>
      <c r="FXZ18" s="377"/>
      <c r="FYA18" s="377"/>
      <c r="FYB18" s="377"/>
      <c r="FYC18" s="377"/>
      <c r="FYD18" s="377"/>
      <c r="FYE18" s="377"/>
      <c r="FYF18" s="377"/>
      <c r="FYG18" s="377"/>
      <c r="FYH18" s="377"/>
      <c r="FYI18" s="377"/>
      <c r="FYJ18" s="377"/>
      <c r="FYK18" s="377"/>
      <c r="FYL18" s="377"/>
      <c r="FYM18" s="377"/>
      <c r="FYN18" s="377"/>
      <c r="FYO18" s="377"/>
      <c r="FYP18" s="377"/>
      <c r="FYQ18" s="377"/>
      <c r="FYR18" s="377"/>
      <c r="FYS18" s="377"/>
      <c r="FYT18" s="377"/>
      <c r="FYU18" s="377"/>
      <c r="FYV18" s="377"/>
      <c r="FYW18" s="377"/>
      <c r="FYX18" s="377"/>
      <c r="FYY18" s="377"/>
      <c r="FYZ18" s="377"/>
      <c r="FZA18" s="377"/>
      <c r="FZB18" s="377"/>
      <c r="FZC18" s="377"/>
      <c r="FZD18" s="377"/>
      <c r="FZE18" s="377"/>
      <c r="FZF18" s="377"/>
      <c r="FZG18" s="377"/>
      <c r="FZH18" s="377"/>
      <c r="FZI18" s="377"/>
      <c r="FZJ18" s="377"/>
      <c r="FZK18" s="377"/>
      <c r="FZL18" s="377"/>
      <c r="FZM18" s="377"/>
      <c r="FZN18" s="377"/>
      <c r="FZO18" s="377"/>
      <c r="FZP18" s="377"/>
      <c r="FZQ18" s="377"/>
      <c r="FZR18" s="377"/>
      <c r="FZS18" s="377"/>
      <c r="FZT18" s="377"/>
      <c r="FZU18" s="377"/>
      <c r="FZV18" s="377"/>
      <c r="FZW18" s="377"/>
      <c r="FZX18" s="377"/>
      <c r="FZY18" s="377"/>
      <c r="FZZ18" s="377"/>
      <c r="GAA18" s="377"/>
      <c r="GAB18" s="377"/>
      <c r="GAC18" s="377"/>
      <c r="GAD18" s="377"/>
      <c r="GAE18" s="377"/>
      <c r="GAF18" s="377"/>
      <c r="GAG18" s="377"/>
      <c r="GAH18" s="377"/>
      <c r="GAI18" s="377"/>
      <c r="GAJ18" s="377"/>
      <c r="GAK18" s="377"/>
      <c r="GAL18" s="377"/>
      <c r="GAM18" s="377"/>
      <c r="GAN18" s="377"/>
      <c r="GAO18" s="377"/>
      <c r="GAP18" s="377"/>
      <c r="GAQ18" s="377"/>
      <c r="GAR18" s="377"/>
      <c r="GAS18" s="377"/>
      <c r="GAT18" s="377"/>
      <c r="GAU18" s="377"/>
      <c r="GAV18" s="377"/>
      <c r="GAW18" s="377"/>
      <c r="GAX18" s="377"/>
      <c r="GAY18" s="377"/>
      <c r="GAZ18" s="377"/>
      <c r="GBA18" s="377"/>
      <c r="GBB18" s="377"/>
      <c r="GBC18" s="377"/>
      <c r="GBD18" s="377"/>
      <c r="GBE18" s="377"/>
      <c r="GBF18" s="377"/>
      <c r="GBG18" s="377"/>
      <c r="GBH18" s="377"/>
      <c r="GBI18" s="377"/>
      <c r="GBJ18" s="377"/>
      <c r="GBK18" s="377"/>
      <c r="GBL18" s="377"/>
      <c r="GBM18" s="377"/>
      <c r="GBN18" s="377"/>
      <c r="GBO18" s="377"/>
      <c r="GBP18" s="377"/>
      <c r="GBQ18" s="377"/>
      <c r="GBR18" s="377"/>
      <c r="GBS18" s="377"/>
      <c r="GBT18" s="377"/>
      <c r="GBU18" s="377"/>
      <c r="GBV18" s="377"/>
      <c r="GBW18" s="377"/>
      <c r="GBX18" s="377"/>
      <c r="GBY18" s="377"/>
      <c r="GBZ18" s="377"/>
      <c r="GCA18" s="377"/>
      <c r="GCB18" s="377"/>
      <c r="GCC18" s="377"/>
      <c r="GCD18" s="377"/>
      <c r="GCE18" s="377"/>
      <c r="GCF18" s="377"/>
      <c r="GCG18" s="377"/>
      <c r="GCH18" s="377"/>
      <c r="GCI18" s="377"/>
      <c r="GCJ18" s="377"/>
      <c r="GCK18" s="377"/>
      <c r="GCL18" s="377"/>
      <c r="GCM18" s="377"/>
      <c r="GCN18" s="377"/>
      <c r="GCO18" s="377"/>
      <c r="GCP18" s="377"/>
      <c r="GCQ18" s="377"/>
      <c r="GCR18" s="377"/>
      <c r="GCS18" s="377"/>
      <c r="GCT18" s="377"/>
      <c r="GCU18" s="377"/>
      <c r="GCV18" s="377"/>
      <c r="GCW18" s="377"/>
      <c r="GCX18" s="377"/>
      <c r="GCY18" s="377"/>
      <c r="GCZ18" s="377"/>
      <c r="GDA18" s="377"/>
      <c r="GDB18" s="377"/>
      <c r="GDC18" s="377"/>
      <c r="GDD18" s="377"/>
      <c r="GDE18" s="377"/>
      <c r="GDF18" s="377"/>
      <c r="GDG18" s="377"/>
      <c r="GDH18" s="377"/>
      <c r="GDI18" s="377"/>
      <c r="GDJ18" s="377"/>
      <c r="GDK18" s="377"/>
      <c r="GDL18" s="377"/>
      <c r="GDM18" s="377"/>
      <c r="GDN18" s="377"/>
      <c r="GDO18" s="377"/>
      <c r="GDP18" s="377"/>
      <c r="GDQ18" s="377"/>
      <c r="GDR18" s="377"/>
      <c r="GDS18" s="377"/>
      <c r="GDT18" s="377"/>
      <c r="GDU18" s="377"/>
      <c r="GDV18" s="377"/>
      <c r="GDW18" s="377"/>
      <c r="GDX18" s="377"/>
      <c r="GDY18" s="377"/>
      <c r="GDZ18" s="377"/>
      <c r="GEA18" s="377"/>
      <c r="GEB18" s="377"/>
      <c r="GEC18" s="377"/>
      <c r="GED18" s="377"/>
      <c r="GEE18" s="377"/>
      <c r="GEF18" s="377"/>
      <c r="GEG18" s="377"/>
      <c r="GEH18" s="377"/>
      <c r="GEI18" s="377"/>
      <c r="GEJ18" s="377"/>
      <c r="GEK18" s="377"/>
      <c r="GEL18" s="377"/>
      <c r="GEM18" s="377"/>
      <c r="GEN18" s="377"/>
      <c r="GEO18" s="377"/>
      <c r="GEP18" s="377"/>
      <c r="GEQ18" s="377"/>
      <c r="GER18" s="377"/>
      <c r="GES18" s="377"/>
      <c r="GET18" s="377"/>
      <c r="GEU18" s="377"/>
      <c r="GEV18" s="377"/>
      <c r="GEW18" s="377"/>
      <c r="GEX18" s="377"/>
      <c r="GEY18" s="377"/>
      <c r="GEZ18" s="377"/>
      <c r="GFA18" s="377"/>
      <c r="GFB18" s="377"/>
      <c r="GFC18" s="377"/>
      <c r="GFD18" s="377"/>
      <c r="GFE18" s="377"/>
      <c r="GFF18" s="377"/>
      <c r="GFG18" s="377"/>
      <c r="GFH18" s="377"/>
      <c r="GFI18" s="377"/>
      <c r="GFJ18" s="377"/>
      <c r="GFK18" s="377"/>
      <c r="GFL18" s="377"/>
      <c r="GFM18" s="377"/>
      <c r="GFN18" s="377"/>
      <c r="GFO18" s="377"/>
      <c r="GFP18" s="377"/>
      <c r="GFQ18" s="377"/>
      <c r="GFR18" s="377"/>
      <c r="GFS18" s="377"/>
      <c r="GFT18" s="377"/>
      <c r="GFU18" s="377"/>
      <c r="GFV18" s="377"/>
      <c r="GFW18" s="377"/>
      <c r="GFX18" s="377"/>
      <c r="GFY18" s="377"/>
      <c r="GFZ18" s="377"/>
      <c r="GGA18" s="377"/>
      <c r="GGB18" s="377"/>
      <c r="GGC18" s="377"/>
      <c r="GGD18" s="377"/>
      <c r="GGE18" s="377"/>
      <c r="GGF18" s="377"/>
      <c r="GGG18" s="377"/>
      <c r="GGH18" s="377"/>
      <c r="GGI18" s="377"/>
      <c r="GGJ18" s="377"/>
      <c r="GGK18" s="377"/>
      <c r="GGL18" s="377"/>
      <c r="GGM18" s="377"/>
      <c r="GGN18" s="377"/>
      <c r="GGO18" s="377"/>
      <c r="GGP18" s="377"/>
      <c r="GGQ18" s="377"/>
      <c r="GGR18" s="377"/>
      <c r="GGS18" s="377"/>
      <c r="GGT18" s="377"/>
      <c r="GGU18" s="377"/>
      <c r="GGV18" s="377"/>
      <c r="GGW18" s="377"/>
      <c r="GGX18" s="377"/>
      <c r="GGY18" s="377"/>
      <c r="GGZ18" s="377"/>
      <c r="GHA18" s="377"/>
      <c r="GHB18" s="377"/>
      <c r="GHC18" s="377"/>
      <c r="GHD18" s="377"/>
      <c r="GHE18" s="377"/>
      <c r="GHF18" s="377"/>
      <c r="GHG18" s="377"/>
      <c r="GHH18" s="377"/>
      <c r="GHI18" s="377"/>
      <c r="GHJ18" s="377"/>
      <c r="GHK18" s="377"/>
      <c r="GHL18" s="377"/>
      <c r="GHM18" s="377"/>
      <c r="GHN18" s="377"/>
      <c r="GHO18" s="377"/>
      <c r="GHP18" s="377"/>
      <c r="GHQ18" s="377"/>
      <c r="GHR18" s="377"/>
      <c r="GHS18" s="377"/>
      <c r="GHT18" s="377"/>
      <c r="GHU18" s="377"/>
      <c r="GHV18" s="377"/>
      <c r="GHW18" s="377"/>
      <c r="GHX18" s="377"/>
      <c r="GHY18" s="377"/>
      <c r="GHZ18" s="377"/>
      <c r="GIA18" s="377"/>
      <c r="GIB18" s="377"/>
      <c r="GIC18" s="377"/>
      <c r="GID18" s="377"/>
      <c r="GIE18" s="377"/>
      <c r="GIF18" s="377"/>
      <c r="GIG18" s="377"/>
      <c r="GIH18" s="377"/>
      <c r="GII18" s="377"/>
      <c r="GIJ18" s="377"/>
      <c r="GIK18" s="377"/>
      <c r="GIL18" s="377"/>
      <c r="GIM18" s="377"/>
      <c r="GIN18" s="377"/>
      <c r="GIO18" s="377"/>
      <c r="GIP18" s="377"/>
      <c r="GIQ18" s="377"/>
      <c r="GIR18" s="377"/>
      <c r="GIS18" s="377"/>
      <c r="GIT18" s="377"/>
      <c r="GIU18" s="377"/>
      <c r="GIV18" s="377"/>
      <c r="GIW18" s="377"/>
      <c r="GIX18" s="377"/>
      <c r="GIY18" s="377"/>
      <c r="GIZ18" s="377"/>
      <c r="GJA18" s="377"/>
      <c r="GJB18" s="377"/>
      <c r="GJC18" s="377"/>
      <c r="GJD18" s="377"/>
      <c r="GJE18" s="377"/>
      <c r="GJF18" s="377"/>
      <c r="GJG18" s="377"/>
      <c r="GJH18" s="377"/>
      <c r="GJI18" s="377"/>
      <c r="GJJ18" s="377"/>
      <c r="GJK18" s="377"/>
      <c r="GJL18" s="377"/>
      <c r="GJM18" s="377"/>
      <c r="GJN18" s="377"/>
      <c r="GJO18" s="377"/>
      <c r="GJP18" s="377"/>
      <c r="GJQ18" s="377"/>
      <c r="GJR18" s="377"/>
      <c r="GJS18" s="377"/>
      <c r="GJT18" s="377"/>
      <c r="GJU18" s="377"/>
      <c r="GJV18" s="377"/>
      <c r="GJW18" s="377"/>
      <c r="GJX18" s="377"/>
      <c r="GJY18" s="377"/>
      <c r="GJZ18" s="377"/>
      <c r="GKA18" s="377"/>
      <c r="GKB18" s="377"/>
      <c r="GKC18" s="377"/>
      <c r="GKD18" s="377"/>
      <c r="GKE18" s="377"/>
      <c r="GKF18" s="377"/>
      <c r="GKG18" s="377"/>
      <c r="GKH18" s="377"/>
      <c r="GKI18" s="377"/>
      <c r="GKJ18" s="377"/>
      <c r="GKK18" s="377"/>
      <c r="GKL18" s="377"/>
      <c r="GKM18" s="377"/>
      <c r="GKN18" s="377"/>
      <c r="GKO18" s="377"/>
      <c r="GKP18" s="377"/>
      <c r="GKQ18" s="377"/>
      <c r="GKR18" s="377"/>
      <c r="GKS18" s="377"/>
      <c r="GKT18" s="377"/>
      <c r="GKU18" s="377"/>
      <c r="GKV18" s="377"/>
      <c r="GKW18" s="377"/>
      <c r="GKX18" s="377"/>
      <c r="GKY18" s="377"/>
      <c r="GKZ18" s="377"/>
      <c r="GLA18" s="377"/>
      <c r="GLB18" s="377"/>
      <c r="GLC18" s="377"/>
      <c r="GLD18" s="377"/>
      <c r="GLE18" s="377"/>
      <c r="GLF18" s="377"/>
      <c r="GLG18" s="377"/>
      <c r="GLH18" s="377"/>
    </row>
    <row r="19" spans="1:5052" x14ac:dyDescent="0.3">
      <c r="A19" s="11" t="s">
        <v>71</v>
      </c>
      <c r="B19" s="11">
        <v>28.15</v>
      </c>
      <c r="C19" s="31" t="s">
        <v>72</v>
      </c>
      <c r="D19" s="11">
        <v>28.15</v>
      </c>
      <c r="E19" s="31" t="s">
        <v>72</v>
      </c>
      <c r="F19" s="11">
        <v>25.27</v>
      </c>
      <c r="G19" s="31" t="s">
        <v>72</v>
      </c>
      <c r="H19" s="11">
        <v>24.77</v>
      </c>
      <c r="I19" s="31" t="s">
        <v>72</v>
      </c>
      <c r="J19" s="11">
        <v>24.28</v>
      </c>
      <c r="K19" s="31" t="s">
        <v>72</v>
      </c>
      <c r="L19" s="120">
        <f>N19*1.02</f>
        <v>23.796599999999998</v>
      </c>
      <c r="M19" s="31" t="s">
        <v>72</v>
      </c>
      <c r="N19" s="11">
        <v>23.33</v>
      </c>
      <c r="O19" s="31" t="s">
        <v>72</v>
      </c>
      <c r="P19" s="120">
        <v>22.87</v>
      </c>
      <c r="Q19" s="31" t="s">
        <v>72</v>
      </c>
      <c r="R19" s="120">
        <v>22.42</v>
      </c>
      <c r="S19" s="31" t="s">
        <v>72</v>
      </c>
      <c r="T19" s="120">
        <v>21.98</v>
      </c>
      <c r="U19" s="31" t="s">
        <v>72</v>
      </c>
      <c r="V19" s="120">
        <v>21.55</v>
      </c>
      <c r="W19" s="31" t="s">
        <v>72</v>
      </c>
      <c r="X19" s="120">
        <v>21.55</v>
      </c>
      <c r="Y19" s="31" t="s">
        <v>72</v>
      </c>
      <c r="Z19" s="120">
        <v>21.19</v>
      </c>
      <c r="AA19" s="31" t="s">
        <v>72</v>
      </c>
      <c r="AB19" s="75">
        <v>20.77</v>
      </c>
      <c r="AC19" s="31" t="s">
        <v>72</v>
      </c>
      <c r="AD19" s="75">
        <v>20.56</v>
      </c>
      <c r="AE19" s="31" t="s">
        <v>72</v>
      </c>
      <c r="AF19" s="75">
        <v>20.16</v>
      </c>
      <c r="AG19" s="31" t="s">
        <v>72</v>
      </c>
      <c r="AH19" s="75">
        <v>19.760000000000002</v>
      </c>
      <c r="AI19" s="10" t="s">
        <v>72</v>
      </c>
      <c r="AJ19" s="88">
        <v>19.55</v>
      </c>
      <c r="AK19" s="10" t="s">
        <v>72</v>
      </c>
    </row>
    <row r="20" spans="1:5052" x14ac:dyDescent="0.3">
      <c r="D20" s="7"/>
      <c r="F20" s="7"/>
      <c r="AD20" s="39"/>
    </row>
    <row r="21" spans="1:5052" s="128" customFormat="1" x14ac:dyDescent="0.3">
      <c r="A21" s="127"/>
      <c r="J21" s="128">
        <v>2022</v>
      </c>
      <c r="P21" s="128">
        <v>2021</v>
      </c>
      <c r="T21" s="128">
        <v>2020</v>
      </c>
      <c r="V21" s="128">
        <v>2019</v>
      </c>
      <c r="X21" s="128">
        <v>2018</v>
      </c>
      <c r="Z21" s="390">
        <v>2017</v>
      </c>
      <c r="AA21" s="396"/>
      <c r="AB21" s="390">
        <v>2016</v>
      </c>
      <c r="AC21" s="396"/>
      <c r="AD21" s="239">
        <v>2015</v>
      </c>
      <c r="AE21" s="240"/>
      <c r="AF21" s="445"/>
      <c r="AG21" s="446"/>
      <c r="AH21" s="129"/>
      <c r="AI21" s="129"/>
      <c r="AJ21" s="129"/>
      <c r="AK21" s="129"/>
      <c r="AL21" s="129"/>
      <c r="AM21" s="129"/>
      <c r="AN21" s="129"/>
      <c r="AO21" s="129"/>
      <c r="AP21" s="129"/>
      <c r="AQ21" s="129"/>
      <c r="AR21" s="129"/>
      <c r="AS21" s="129"/>
      <c r="AT21" s="129"/>
      <c r="AU21" s="129"/>
      <c r="AV21" s="129"/>
      <c r="AW21" s="129"/>
      <c r="AX21" s="129"/>
      <c r="AY21" s="129"/>
      <c r="AZ21" s="129"/>
      <c r="BA21" s="129"/>
      <c r="BB21" s="129"/>
      <c r="BC21" s="129"/>
      <c r="BD21" s="129"/>
      <c r="BE21" s="129"/>
      <c r="BF21" s="129"/>
      <c r="BG21" s="129"/>
      <c r="BH21" s="129"/>
      <c r="BI21" s="129"/>
      <c r="BJ21" s="129"/>
      <c r="BK21" s="129"/>
      <c r="BL21" s="129"/>
      <c r="BM21" s="129"/>
      <c r="BN21" s="129"/>
      <c r="BO21" s="129"/>
      <c r="BP21" s="129"/>
      <c r="BQ21" s="129"/>
      <c r="BR21" s="129"/>
      <c r="BS21" s="129"/>
      <c r="BT21" s="129"/>
      <c r="BU21" s="129"/>
      <c r="BV21" s="129"/>
      <c r="BW21" s="129"/>
      <c r="BX21" s="129"/>
      <c r="BY21" s="129"/>
      <c r="BZ21" s="129"/>
      <c r="CA21" s="129"/>
      <c r="CB21" s="129"/>
      <c r="CC21" s="129"/>
      <c r="CD21" s="129"/>
      <c r="CE21" s="129"/>
      <c r="CF21" s="129"/>
      <c r="CG21" s="129"/>
      <c r="CH21" s="129"/>
      <c r="CI21" s="129"/>
      <c r="CJ21" s="129"/>
      <c r="CK21" s="129"/>
      <c r="CL21" s="129"/>
      <c r="CM21" s="129"/>
      <c r="CN21" s="129"/>
      <c r="CO21" s="129"/>
      <c r="CP21" s="129"/>
      <c r="CQ21" s="129"/>
      <c r="CR21" s="129"/>
      <c r="CS21" s="129"/>
      <c r="CT21" s="129"/>
      <c r="CU21" s="129"/>
      <c r="CV21" s="129"/>
      <c r="CW21" s="129"/>
      <c r="CX21" s="129"/>
      <c r="CY21" s="129"/>
      <c r="CZ21" s="129"/>
      <c r="DA21" s="129"/>
      <c r="DB21" s="129"/>
      <c r="DC21" s="129"/>
      <c r="DD21" s="129"/>
      <c r="DE21" s="129"/>
      <c r="DF21" s="129"/>
      <c r="DG21" s="129"/>
      <c r="DH21" s="129"/>
      <c r="DI21" s="129"/>
      <c r="DJ21" s="129"/>
      <c r="DK21" s="129"/>
      <c r="DL21" s="129"/>
      <c r="DM21" s="129"/>
      <c r="DN21" s="129"/>
      <c r="DO21" s="129"/>
      <c r="DP21" s="129"/>
      <c r="DQ21" s="129"/>
      <c r="DR21" s="129"/>
      <c r="DS21" s="129"/>
      <c r="DT21" s="129"/>
      <c r="DU21" s="129"/>
      <c r="DV21" s="129"/>
      <c r="DW21" s="129"/>
      <c r="DX21" s="129"/>
      <c r="DY21" s="129"/>
      <c r="DZ21" s="129"/>
      <c r="EA21" s="129"/>
      <c r="EB21" s="129"/>
      <c r="EC21" s="129"/>
      <c r="ED21" s="129"/>
      <c r="EE21" s="129"/>
      <c r="EF21" s="129"/>
      <c r="EG21" s="129"/>
      <c r="EH21" s="129"/>
      <c r="EI21" s="129"/>
      <c r="EJ21" s="129"/>
      <c r="EK21" s="129"/>
      <c r="EL21" s="129"/>
      <c r="EM21" s="129"/>
      <c r="EN21" s="129"/>
      <c r="EO21" s="129"/>
      <c r="EP21" s="129"/>
      <c r="EQ21" s="129"/>
      <c r="ER21" s="129"/>
      <c r="ES21" s="129"/>
      <c r="ET21" s="129"/>
      <c r="EU21" s="129"/>
      <c r="EV21" s="129"/>
      <c r="EW21" s="129"/>
      <c r="EX21" s="129"/>
      <c r="EY21" s="129"/>
      <c r="EZ21" s="129"/>
      <c r="FA21" s="129"/>
      <c r="FB21" s="129"/>
      <c r="FC21" s="129"/>
      <c r="FD21" s="129"/>
      <c r="FE21" s="129"/>
      <c r="FF21" s="129"/>
      <c r="FG21" s="129"/>
      <c r="FH21" s="129"/>
      <c r="FI21" s="129"/>
      <c r="FJ21" s="129"/>
      <c r="FK21" s="129"/>
      <c r="FL21" s="129"/>
      <c r="FM21" s="129"/>
      <c r="FN21" s="129"/>
      <c r="FO21" s="129"/>
      <c r="FP21" s="129"/>
      <c r="FQ21" s="129"/>
      <c r="FR21" s="129"/>
      <c r="FS21" s="129"/>
      <c r="FT21" s="129"/>
      <c r="FU21" s="129"/>
      <c r="FV21" s="129"/>
      <c r="FW21" s="129"/>
      <c r="FX21" s="129"/>
      <c r="FY21" s="129"/>
      <c r="FZ21" s="129"/>
      <c r="GA21" s="129"/>
      <c r="GB21" s="129"/>
      <c r="GC21" s="129"/>
      <c r="GD21" s="129"/>
      <c r="GE21" s="129"/>
      <c r="GF21" s="129"/>
      <c r="GG21" s="129"/>
      <c r="GH21" s="129"/>
      <c r="GI21" s="129"/>
      <c r="GJ21" s="129"/>
      <c r="GK21" s="129"/>
      <c r="GL21" s="129"/>
      <c r="GM21" s="129"/>
      <c r="GN21" s="129"/>
      <c r="GO21" s="129"/>
      <c r="GP21" s="129"/>
      <c r="GQ21" s="129"/>
      <c r="GR21" s="129"/>
      <c r="GS21" s="129"/>
      <c r="GT21" s="129"/>
      <c r="GU21" s="129"/>
      <c r="GV21" s="129"/>
      <c r="GW21" s="129"/>
      <c r="GX21" s="129"/>
      <c r="GY21" s="129"/>
      <c r="GZ21" s="129"/>
      <c r="HA21" s="129"/>
      <c r="HB21" s="129"/>
      <c r="HC21" s="129"/>
      <c r="HD21" s="129"/>
      <c r="HE21" s="129"/>
      <c r="HF21" s="129"/>
      <c r="HG21" s="129"/>
      <c r="HH21" s="129"/>
      <c r="HI21" s="129"/>
      <c r="HJ21" s="129"/>
      <c r="HK21" s="129"/>
      <c r="HL21" s="129"/>
      <c r="HM21" s="129"/>
      <c r="HN21" s="129"/>
      <c r="HO21" s="129"/>
      <c r="HP21" s="129"/>
      <c r="HQ21" s="129"/>
      <c r="HR21" s="129"/>
      <c r="HS21" s="129"/>
      <c r="HT21" s="129"/>
      <c r="HU21" s="129"/>
      <c r="HV21" s="129"/>
      <c r="HW21" s="129"/>
      <c r="HX21" s="129"/>
      <c r="HY21" s="129"/>
      <c r="HZ21" s="129"/>
      <c r="IA21" s="129"/>
      <c r="IB21" s="129"/>
      <c r="IC21" s="129"/>
      <c r="ID21" s="129"/>
      <c r="IE21" s="129"/>
      <c r="IF21" s="129"/>
      <c r="IG21" s="129"/>
      <c r="IH21" s="129"/>
      <c r="II21" s="129"/>
      <c r="IJ21" s="129"/>
      <c r="IK21" s="129"/>
      <c r="IL21" s="129"/>
      <c r="IM21" s="129"/>
      <c r="IN21" s="129"/>
      <c r="IO21" s="129"/>
      <c r="IP21" s="129"/>
      <c r="IQ21" s="129"/>
      <c r="IR21" s="129"/>
      <c r="IS21" s="129"/>
      <c r="IT21" s="129"/>
      <c r="IU21" s="129"/>
      <c r="IV21" s="129"/>
      <c r="IW21" s="129"/>
      <c r="IX21" s="129"/>
      <c r="IY21" s="129"/>
      <c r="IZ21" s="129"/>
      <c r="JA21" s="129"/>
      <c r="JB21" s="129"/>
      <c r="JC21" s="129"/>
      <c r="JD21" s="129"/>
      <c r="JE21" s="129"/>
      <c r="JF21" s="129"/>
      <c r="JG21" s="129"/>
      <c r="JH21" s="129"/>
      <c r="JI21" s="129"/>
      <c r="JJ21" s="129"/>
      <c r="JK21" s="129"/>
      <c r="JL21" s="129"/>
      <c r="JM21" s="129"/>
      <c r="JN21" s="129"/>
      <c r="JO21" s="129"/>
      <c r="JP21" s="129"/>
      <c r="JQ21" s="129"/>
      <c r="JR21" s="129"/>
      <c r="JS21" s="129"/>
      <c r="JT21" s="129"/>
      <c r="JU21" s="129"/>
      <c r="JV21" s="129"/>
      <c r="JW21" s="129"/>
      <c r="JX21" s="129"/>
      <c r="JY21" s="129"/>
      <c r="JZ21" s="129"/>
      <c r="KA21" s="129"/>
      <c r="KB21" s="129"/>
      <c r="KC21" s="129"/>
      <c r="KD21" s="129"/>
      <c r="KE21" s="129"/>
      <c r="KF21" s="129"/>
      <c r="KG21" s="129"/>
      <c r="KH21" s="129"/>
      <c r="KI21" s="129"/>
      <c r="KJ21" s="129"/>
      <c r="KK21" s="129"/>
      <c r="KL21" s="129"/>
      <c r="KM21" s="129"/>
      <c r="KN21" s="129"/>
      <c r="KO21" s="129"/>
      <c r="KP21" s="129"/>
      <c r="KQ21" s="129"/>
      <c r="KR21" s="129"/>
      <c r="KS21" s="129"/>
      <c r="KT21" s="129"/>
      <c r="KU21" s="129"/>
      <c r="KV21" s="129"/>
      <c r="KW21" s="129"/>
      <c r="KX21" s="129"/>
      <c r="KY21" s="129"/>
      <c r="KZ21" s="129"/>
      <c r="LA21" s="129"/>
      <c r="LB21" s="129"/>
      <c r="LC21" s="129"/>
      <c r="LD21" s="129"/>
      <c r="LE21" s="129"/>
      <c r="LF21" s="129"/>
      <c r="LG21" s="129"/>
      <c r="LH21" s="129"/>
      <c r="LI21" s="129"/>
      <c r="LJ21" s="129"/>
      <c r="LK21" s="129"/>
      <c r="LL21" s="129"/>
      <c r="LM21" s="129"/>
      <c r="LN21" s="129"/>
      <c r="LO21" s="129"/>
      <c r="LP21" s="129"/>
      <c r="LQ21" s="129"/>
      <c r="LR21" s="129"/>
      <c r="LS21" s="129"/>
      <c r="LT21" s="129"/>
      <c r="LU21" s="129"/>
      <c r="LV21" s="129"/>
      <c r="LW21" s="129"/>
      <c r="LX21" s="129"/>
      <c r="LY21" s="129"/>
      <c r="LZ21" s="129"/>
      <c r="MA21" s="129"/>
      <c r="MB21" s="129"/>
      <c r="MC21" s="129"/>
      <c r="MD21" s="129"/>
      <c r="ME21" s="129"/>
      <c r="MF21" s="129"/>
      <c r="MG21" s="129"/>
      <c r="MH21" s="129"/>
      <c r="MI21" s="129"/>
      <c r="MJ21" s="129"/>
      <c r="MK21" s="129"/>
      <c r="ML21" s="129"/>
      <c r="MM21" s="129"/>
      <c r="MN21" s="129"/>
      <c r="MO21" s="129"/>
      <c r="MP21" s="129"/>
      <c r="MQ21" s="129"/>
      <c r="MR21" s="129"/>
      <c r="MS21" s="129"/>
      <c r="MT21" s="129"/>
      <c r="MU21" s="129"/>
      <c r="MV21" s="129"/>
      <c r="MW21" s="129"/>
      <c r="MX21" s="129"/>
      <c r="MY21" s="129"/>
      <c r="MZ21" s="129"/>
      <c r="NA21" s="129"/>
      <c r="NB21" s="129"/>
      <c r="NC21" s="129"/>
      <c r="ND21" s="129"/>
      <c r="NE21" s="129"/>
      <c r="NF21" s="129"/>
      <c r="NG21" s="129"/>
      <c r="NH21" s="129"/>
      <c r="NI21" s="129"/>
      <c r="NJ21" s="129"/>
      <c r="NK21" s="129"/>
      <c r="NL21" s="129"/>
      <c r="NM21" s="129"/>
      <c r="NN21" s="129"/>
      <c r="NO21" s="129"/>
      <c r="NP21" s="129"/>
      <c r="NQ21" s="129"/>
      <c r="NR21" s="129"/>
      <c r="NS21" s="129"/>
      <c r="NT21" s="129"/>
      <c r="NU21" s="129"/>
      <c r="NV21" s="129"/>
      <c r="NW21" s="129"/>
      <c r="NX21" s="129"/>
      <c r="NY21" s="129"/>
      <c r="NZ21" s="129"/>
      <c r="OA21" s="129"/>
      <c r="OB21" s="129"/>
      <c r="OC21" s="129"/>
      <c r="OD21" s="129"/>
      <c r="OE21" s="129"/>
      <c r="OF21" s="129"/>
      <c r="OG21" s="129"/>
      <c r="OH21" s="129"/>
      <c r="OI21" s="129"/>
      <c r="OJ21" s="129"/>
      <c r="OK21" s="129"/>
      <c r="OL21" s="129"/>
      <c r="OM21" s="129"/>
      <c r="ON21" s="129"/>
      <c r="OO21" s="129"/>
      <c r="OP21" s="129"/>
      <c r="OQ21" s="129"/>
      <c r="OR21" s="129"/>
      <c r="OS21" s="129"/>
      <c r="OT21" s="129"/>
      <c r="OU21" s="129"/>
      <c r="OV21" s="129"/>
      <c r="OW21" s="129"/>
      <c r="OX21" s="129"/>
      <c r="OY21" s="129"/>
      <c r="OZ21" s="129"/>
      <c r="PA21" s="129"/>
      <c r="PB21" s="129"/>
      <c r="PC21" s="129"/>
      <c r="PD21" s="129"/>
      <c r="PE21" s="129"/>
      <c r="PF21" s="129"/>
      <c r="PG21" s="129"/>
      <c r="PH21" s="129"/>
      <c r="PI21" s="129"/>
      <c r="PJ21" s="129"/>
      <c r="PK21" s="129"/>
      <c r="PL21" s="129"/>
      <c r="PM21" s="129"/>
      <c r="PN21" s="129"/>
      <c r="PO21" s="129"/>
      <c r="PP21" s="129"/>
      <c r="PQ21" s="129"/>
      <c r="PR21" s="129"/>
      <c r="PS21" s="129"/>
      <c r="PT21" s="129"/>
      <c r="PU21" s="129"/>
      <c r="PV21" s="129"/>
      <c r="PW21" s="129"/>
      <c r="PX21" s="129"/>
      <c r="PY21" s="129"/>
      <c r="PZ21" s="129"/>
      <c r="QA21" s="129"/>
      <c r="QB21" s="129"/>
      <c r="QC21" s="129"/>
      <c r="QD21" s="129"/>
      <c r="QE21" s="129"/>
      <c r="QF21" s="129"/>
      <c r="QG21" s="129"/>
      <c r="QH21" s="129"/>
      <c r="QI21" s="129"/>
      <c r="QJ21" s="129"/>
      <c r="QK21" s="129"/>
      <c r="QL21" s="129"/>
      <c r="QM21" s="129"/>
      <c r="QN21" s="129"/>
      <c r="QO21" s="129"/>
      <c r="QP21" s="129"/>
      <c r="QQ21" s="129"/>
      <c r="QR21" s="129"/>
      <c r="QS21" s="129"/>
      <c r="QT21" s="129"/>
      <c r="QU21" s="129"/>
      <c r="QV21" s="129"/>
      <c r="QW21" s="129"/>
      <c r="QX21" s="129"/>
      <c r="QY21" s="129"/>
      <c r="QZ21" s="129"/>
      <c r="RA21" s="129"/>
      <c r="RB21" s="129"/>
      <c r="RC21" s="129"/>
      <c r="RD21" s="129"/>
      <c r="RE21" s="129"/>
      <c r="RF21" s="129"/>
      <c r="RG21" s="129"/>
      <c r="RH21" s="129"/>
      <c r="RI21" s="129"/>
      <c r="RJ21" s="129"/>
      <c r="RK21" s="129"/>
      <c r="RL21" s="129"/>
      <c r="RM21" s="129"/>
      <c r="RN21" s="129"/>
      <c r="RO21" s="129"/>
      <c r="RP21" s="129"/>
      <c r="RQ21" s="129"/>
      <c r="RR21" s="129"/>
      <c r="RS21" s="129"/>
      <c r="RT21" s="129"/>
      <c r="RU21" s="129"/>
      <c r="RV21" s="129"/>
      <c r="RW21" s="129"/>
      <c r="RX21" s="129"/>
      <c r="RY21" s="129"/>
      <c r="RZ21" s="129"/>
      <c r="SA21" s="129"/>
      <c r="SB21" s="129"/>
      <c r="SC21" s="129"/>
      <c r="SD21" s="129"/>
      <c r="SE21" s="129"/>
      <c r="SF21" s="129"/>
      <c r="SG21" s="129"/>
      <c r="SH21" s="129"/>
      <c r="SI21" s="129"/>
      <c r="SJ21" s="129"/>
      <c r="SK21" s="129"/>
      <c r="SL21" s="129"/>
      <c r="SM21" s="129"/>
      <c r="SN21" s="129"/>
      <c r="SO21" s="129"/>
      <c r="SP21" s="129"/>
      <c r="SQ21" s="129"/>
      <c r="SR21" s="129"/>
      <c r="SS21" s="129"/>
      <c r="ST21" s="129"/>
      <c r="SU21" s="129"/>
      <c r="SV21" s="129"/>
      <c r="SW21" s="129"/>
      <c r="SX21" s="129"/>
      <c r="SY21" s="129"/>
      <c r="SZ21" s="129"/>
      <c r="TA21" s="129"/>
      <c r="TB21" s="129"/>
      <c r="TC21" s="129"/>
      <c r="TD21" s="129"/>
      <c r="TE21" s="129"/>
      <c r="TF21" s="129"/>
      <c r="TG21" s="129"/>
      <c r="TH21" s="129"/>
      <c r="TI21" s="129"/>
      <c r="TJ21" s="129"/>
      <c r="TK21" s="129"/>
      <c r="TL21" s="129"/>
      <c r="TM21" s="129"/>
      <c r="TN21" s="129"/>
      <c r="TO21" s="129"/>
      <c r="TP21" s="129"/>
      <c r="TQ21" s="129"/>
      <c r="TR21" s="129"/>
      <c r="TS21" s="129"/>
      <c r="TT21" s="129"/>
      <c r="TU21" s="129"/>
      <c r="TV21" s="129"/>
      <c r="TW21" s="129"/>
      <c r="TX21" s="129"/>
      <c r="TY21" s="129"/>
      <c r="TZ21" s="129"/>
      <c r="UA21" s="129"/>
      <c r="UB21" s="129"/>
      <c r="UC21" s="129"/>
      <c r="UD21" s="129"/>
      <c r="UE21" s="129"/>
      <c r="UF21" s="129"/>
      <c r="UG21" s="129"/>
      <c r="UH21" s="129"/>
      <c r="UI21" s="129"/>
      <c r="UJ21" s="129"/>
      <c r="UK21" s="129"/>
      <c r="UL21" s="129"/>
      <c r="UM21" s="129"/>
      <c r="UN21" s="129"/>
      <c r="UO21" s="129"/>
      <c r="UP21" s="129"/>
      <c r="UQ21" s="129"/>
      <c r="UR21" s="129"/>
      <c r="US21" s="129"/>
      <c r="UT21" s="129"/>
      <c r="UU21" s="129"/>
      <c r="UV21" s="129"/>
      <c r="UW21" s="129"/>
      <c r="UX21" s="129"/>
      <c r="UY21" s="129"/>
      <c r="UZ21" s="129"/>
      <c r="VA21" s="129"/>
      <c r="VB21" s="129"/>
      <c r="VC21" s="129"/>
      <c r="VD21" s="129"/>
      <c r="VE21" s="129"/>
      <c r="VF21" s="129"/>
      <c r="VG21" s="129"/>
      <c r="VH21" s="129"/>
      <c r="VI21" s="129"/>
      <c r="VJ21" s="129"/>
      <c r="VK21" s="129"/>
      <c r="VL21" s="129"/>
      <c r="VM21" s="129"/>
      <c r="VN21" s="129"/>
      <c r="VO21" s="129"/>
      <c r="VP21" s="129"/>
      <c r="VQ21" s="129"/>
      <c r="VR21" s="129"/>
      <c r="VS21" s="129"/>
      <c r="VT21" s="129"/>
      <c r="VU21" s="129"/>
      <c r="VV21" s="129"/>
      <c r="VW21" s="129"/>
      <c r="VX21" s="129"/>
      <c r="VY21" s="129"/>
      <c r="VZ21" s="129"/>
      <c r="WA21" s="129"/>
      <c r="WB21" s="129"/>
      <c r="WC21" s="129"/>
      <c r="WD21" s="129"/>
      <c r="WE21" s="129"/>
      <c r="WF21" s="129"/>
      <c r="WG21" s="129"/>
      <c r="WH21" s="129"/>
      <c r="WI21" s="129"/>
      <c r="WJ21" s="129"/>
      <c r="WK21" s="129"/>
      <c r="WL21" s="129"/>
      <c r="WM21" s="129"/>
      <c r="WN21" s="129"/>
      <c r="WO21" s="129"/>
      <c r="WP21" s="129"/>
      <c r="WQ21" s="129"/>
      <c r="WR21" s="129"/>
      <c r="WS21" s="129"/>
      <c r="WT21" s="129"/>
      <c r="WU21" s="129"/>
      <c r="WV21" s="129"/>
      <c r="WW21" s="129"/>
      <c r="WX21" s="129"/>
      <c r="WY21" s="129"/>
      <c r="WZ21" s="129"/>
      <c r="XA21" s="129"/>
      <c r="XB21" s="129"/>
      <c r="XC21" s="129"/>
      <c r="XD21" s="129"/>
      <c r="XE21" s="129"/>
      <c r="XF21" s="129"/>
      <c r="XG21" s="129"/>
      <c r="XH21" s="129"/>
      <c r="XI21" s="129"/>
      <c r="XJ21" s="129"/>
      <c r="XK21" s="129"/>
      <c r="XL21" s="129"/>
      <c r="XM21" s="129"/>
      <c r="XN21" s="129"/>
      <c r="XO21" s="129"/>
      <c r="XP21" s="129"/>
      <c r="XQ21" s="129"/>
      <c r="XR21" s="129"/>
      <c r="XS21" s="129"/>
      <c r="XT21" s="129"/>
      <c r="XU21" s="129"/>
      <c r="XV21" s="129"/>
      <c r="XW21" s="129"/>
      <c r="XX21" s="129"/>
      <c r="XY21" s="129"/>
      <c r="XZ21" s="129"/>
      <c r="YA21" s="129"/>
      <c r="YB21" s="129"/>
      <c r="YC21" s="129"/>
      <c r="YD21" s="129"/>
      <c r="YE21" s="129"/>
      <c r="YF21" s="129"/>
      <c r="YG21" s="129"/>
      <c r="YH21" s="129"/>
      <c r="YI21" s="129"/>
      <c r="YJ21" s="129"/>
      <c r="YK21" s="129"/>
      <c r="YL21" s="129"/>
      <c r="YM21" s="129"/>
      <c r="YN21" s="129"/>
      <c r="YO21" s="129"/>
      <c r="YP21" s="129"/>
      <c r="YQ21" s="129"/>
      <c r="YR21" s="129"/>
      <c r="YS21" s="129"/>
      <c r="YT21" s="129"/>
      <c r="YU21" s="129"/>
      <c r="YV21" s="129"/>
      <c r="YW21" s="129"/>
      <c r="YX21" s="129"/>
      <c r="YY21" s="129"/>
      <c r="YZ21" s="129"/>
      <c r="ZA21" s="129"/>
      <c r="ZB21" s="129"/>
      <c r="ZC21" s="129"/>
      <c r="ZD21" s="129"/>
      <c r="ZE21" s="129"/>
      <c r="ZF21" s="129"/>
      <c r="ZG21" s="129"/>
      <c r="ZH21" s="129"/>
      <c r="ZI21" s="129"/>
      <c r="ZJ21" s="129"/>
      <c r="ZK21" s="129"/>
      <c r="ZL21" s="129"/>
      <c r="ZM21" s="129"/>
      <c r="ZN21" s="129"/>
      <c r="ZO21" s="129"/>
      <c r="ZP21" s="129"/>
      <c r="ZQ21" s="129"/>
      <c r="ZR21" s="129"/>
      <c r="ZS21" s="129"/>
      <c r="ZT21" s="129"/>
      <c r="ZU21" s="129"/>
      <c r="ZV21" s="129"/>
      <c r="ZW21" s="129"/>
      <c r="ZX21" s="129"/>
      <c r="ZY21" s="129"/>
      <c r="ZZ21" s="129"/>
      <c r="AAA21" s="129"/>
      <c r="AAB21" s="129"/>
      <c r="AAC21" s="129"/>
      <c r="AAD21" s="129"/>
      <c r="AAE21" s="129"/>
      <c r="AAF21" s="129"/>
      <c r="AAG21" s="129"/>
      <c r="AAH21" s="129"/>
      <c r="AAI21" s="129"/>
      <c r="AAJ21" s="129"/>
      <c r="AAK21" s="129"/>
      <c r="AAL21" s="129"/>
      <c r="AAM21" s="129"/>
      <c r="AAN21" s="129"/>
      <c r="AAO21" s="129"/>
      <c r="AAP21" s="129"/>
      <c r="AAQ21" s="129"/>
      <c r="AAR21" s="129"/>
      <c r="AAS21" s="129"/>
      <c r="AAT21" s="129"/>
      <c r="AAU21" s="129"/>
      <c r="AAV21" s="129"/>
      <c r="AAW21" s="129"/>
      <c r="AAX21" s="129"/>
      <c r="AAY21" s="129"/>
      <c r="AAZ21" s="129"/>
      <c r="ABA21" s="129"/>
      <c r="ABB21" s="129"/>
      <c r="ABC21" s="129"/>
      <c r="ABD21" s="129"/>
      <c r="ABE21" s="129"/>
      <c r="ABF21" s="129"/>
      <c r="ABG21" s="129"/>
      <c r="ABH21" s="129"/>
      <c r="ABI21" s="129"/>
      <c r="ABJ21" s="129"/>
      <c r="ABK21" s="129"/>
      <c r="ABL21" s="129"/>
      <c r="ABM21" s="129"/>
      <c r="ABN21" s="129"/>
      <c r="ABO21" s="129"/>
      <c r="ABP21" s="129"/>
      <c r="ABQ21" s="129"/>
      <c r="ABR21" s="129"/>
      <c r="ABS21" s="129"/>
      <c r="ABT21" s="129"/>
      <c r="ABU21" s="129"/>
      <c r="ABV21" s="129"/>
      <c r="ABW21" s="129"/>
      <c r="ABX21" s="129"/>
      <c r="ABY21" s="129"/>
      <c r="ABZ21" s="129"/>
      <c r="ACA21" s="129"/>
      <c r="ACB21" s="129"/>
      <c r="ACC21" s="129"/>
      <c r="ACD21" s="129"/>
      <c r="ACE21" s="129"/>
      <c r="ACF21" s="129"/>
      <c r="ACG21" s="129"/>
      <c r="ACH21" s="129"/>
      <c r="ACI21" s="129"/>
      <c r="ACJ21" s="129"/>
      <c r="ACK21" s="129"/>
      <c r="ACL21" s="129"/>
      <c r="ACM21" s="129"/>
      <c r="ACN21" s="129"/>
      <c r="ACO21" s="129"/>
      <c r="ACP21" s="129"/>
      <c r="ACQ21" s="129"/>
      <c r="ACR21" s="129"/>
      <c r="ACS21" s="129"/>
      <c r="ACT21" s="129"/>
      <c r="ACU21" s="129"/>
      <c r="ACV21" s="129"/>
      <c r="ACW21" s="129"/>
      <c r="ACX21" s="129"/>
      <c r="ACY21" s="129"/>
      <c r="ACZ21" s="129"/>
      <c r="ADA21" s="129"/>
      <c r="ADB21" s="129"/>
      <c r="ADC21" s="129"/>
      <c r="ADD21" s="129"/>
      <c r="ADE21" s="129"/>
      <c r="ADF21" s="129"/>
      <c r="ADG21" s="129"/>
      <c r="ADH21" s="129"/>
      <c r="ADI21" s="129"/>
      <c r="ADJ21" s="129"/>
      <c r="ADK21" s="129"/>
      <c r="ADL21" s="129"/>
      <c r="ADM21" s="129"/>
      <c r="ADN21" s="129"/>
      <c r="ADO21" s="129"/>
      <c r="ADP21" s="129"/>
      <c r="ADQ21" s="129"/>
      <c r="ADR21" s="129"/>
      <c r="ADS21" s="129"/>
      <c r="ADT21" s="129"/>
      <c r="ADU21" s="129"/>
      <c r="ADV21" s="129"/>
      <c r="ADW21" s="129"/>
      <c r="ADX21" s="129"/>
      <c r="ADY21" s="129"/>
      <c r="ADZ21" s="129"/>
      <c r="AEA21" s="129"/>
      <c r="AEB21" s="129"/>
      <c r="AEC21" s="129"/>
      <c r="AED21" s="129"/>
      <c r="AEE21" s="129"/>
      <c r="AEF21" s="129"/>
      <c r="AEG21" s="129"/>
      <c r="AEH21" s="129"/>
      <c r="AEI21" s="129"/>
      <c r="AEJ21" s="129"/>
      <c r="AEK21" s="129"/>
      <c r="AEL21" s="129"/>
      <c r="AEM21" s="129"/>
      <c r="AEN21" s="129"/>
      <c r="AEO21" s="129"/>
      <c r="AEP21" s="129"/>
      <c r="AEQ21" s="129"/>
      <c r="AER21" s="129"/>
      <c r="AES21" s="129"/>
      <c r="AET21" s="129"/>
      <c r="AEU21" s="129"/>
      <c r="AEV21" s="129"/>
      <c r="AEW21" s="129"/>
      <c r="AEX21" s="129"/>
      <c r="AEY21" s="129"/>
      <c r="AEZ21" s="129"/>
      <c r="AFA21" s="129"/>
      <c r="AFB21" s="129"/>
      <c r="AFC21" s="129"/>
      <c r="AFD21" s="129"/>
      <c r="AFE21" s="129"/>
      <c r="AFF21" s="129"/>
      <c r="AFG21" s="129"/>
      <c r="AFH21" s="129"/>
      <c r="AFI21" s="129"/>
      <c r="AFJ21" s="129"/>
      <c r="AFK21" s="129"/>
      <c r="AFL21" s="129"/>
      <c r="AFM21" s="129"/>
      <c r="AFN21" s="129"/>
      <c r="AFO21" s="129"/>
      <c r="AFP21" s="129"/>
      <c r="AFQ21" s="129"/>
      <c r="AFR21" s="129"/>
      <c r="AFS21" s="129"/>
      <c r="AFT21" s="129"/>
      <c r="AFU21" s="129"/>
      <c r="AFV21" s="129"/>
      <c r="AFW21" s="129"/>
      <c r="AFX21" s="129"/>
      <c r="AFY21" s="129"/>
      <c r="AFZ21" s="129"/>
      <c r="AGA21" s="129"/>
      <c r="AGB21" s="129"/>
      <c r="AGC21" s="129"/>
      <c r="AGD21" s="129"/>
      <c r="AGE21" s="129"/>
      <c r="AGF21" s="129"/>
      <c r="AGG21" s="129"/>
      <c r="AGH21" s="129"/>
      <c r="AGI21" s="129"/>
      <c r="AGJ21" s="129"/>
      <c r="AGK21" s="129"/>
      <c r="AGL21" s="129"/>
      <c r="AGM21" s="129"/>
      <c r="AGN21" s="129"/>
      <c r="AGO21" s="129"/>
      <c r="AGP21" s="129"/>
      <c r="AGQ21" s="129"/>
      <c r="AGR21" s="129"/>
      <c r="AGS21" s="129"/>
      <c r="AGT21" s="129"/>
      <c r="AGU21" s="129"/>
      <c r="AGV21" s="129"/>
      <c r="AGW21" s="129"/>
      <c r="AGX21" s="129"/>
      <c r="AGY21" s="129"/>
      <c r="AGZ21" s="129"/>
      <c r="AHA21" s="129"/>
      <c r="AHB21" s="129"/>
      <c r="AHC21" s="129"/>
      <c r="AHD21" s="129"/>
      <c r="AHE21" s="129"/>
      <c r="AHF21" s="129"/>
      <c r="AHG21" s="129"/>
      <c r="AHH21" s="129"/>
      <c r="AHI21" s="129"/>
      <c r="AHJ21" s="129"/>
      <c r="AHK21" s="129"/>
      <c r="AHL21" s="129"/>
      <c r="AHM21" s="129"/>
      <c r="AHN21" s="129"/>
      <c r="AHO21" s="129"/>
      <c r="AHP21" s="129"/>
      <c r="AHQ21" s="129"/>
      <c r="AHR21" s="129"/>
      <c r="AHS21" s="129"/>
      <c r="AHT21" s="129"/>
      <c r="AHU21" s="129"/>
      <c r="AHV21" s="129"/>
      <c r="AHW21" s="129"/>
      <c r="AHX21" s="129"/>
      <c r="AHY21" s="129"/>
      <c r="AHZ21" s="129"/>
      <c r="AIA21" s="129"/>
      <c r="AIB21" s="129"/>
      <c r="AIC21" s="129"/>
      <c r="AID21" s="129"/>
      <c r="AIE21" s="129"/>
      <c r="AIF21" s="129"/>
      <c r="AIG21" s="129"/>
      <c r="AIH21" s="129"/>
      <c r="AII21" s="129"/>
      <c r="AIJ21" s="129"/>
      <c r="AIK21" s="129"/>
      <c r="AIL21" s="129"/>
      <c r="AIM21" s="129"/>
      <c r="AIN21" s="129"/>
      <c r="AIO21" s="129"/>
      <c r="AIP21" s="129"/>
      <c r="AIQ21" s="129"/>
      <c r="AIR21" s="129"/>
      <c r="AIS21" s="129"/>
      <c r="AIT21" s="129"/>
      <c r="AIU21" s="129"/>
      <c r="AIV21" s="129"/>
      <c r="AIW21" s="129"/>
      <c r="AIX21" s="129"/>
      <c r="AIY21" s="129"/>
      <c r="AIZ21" s="129"/>
      <c r="AJA21" s="129"/>
      <c r="AJB21" s="129"/>
      <c r="AJC21" s="129"/>
      <c r="AJD21" s="129"/>
      <c r="AJE21" s="129"/>
      <c r="AJF21" s="129"/>
      <c r="AJG21" s="129"/>
      <c r="AJH21" s="129"/>
      <c r="AJI21" s="129"/>
      <c r="AJJ21" s="129"/>
      <c r="AJK21" s="129"/>
      <c r="AJL21" s="129"/>
      <c r="AJM21" s="129"/>
      <c r="AJN21" s="129"/>
      <c r="AJO21" s="129"/>
      <c r="AJP21" s="129"/>
      <c r="AJQ21" s="129"/>
      <c r="AJR21" s="129"/>
      <c r="AJS21" s="129"/>
      <c r="AJT21" s="129"/>
      <c r="AJU21" s="129"/>
      <c r="AJV21" s="129"/>
      <c r="AJW21" s="129"/>
      <c r="AJX21" s="129"/>
      <c r="AJY21" s="129"/>
      <c r="AJZ21" s="129"/>
      <c r="AKA21" s="129"/>
      <c r="AKB21" s="129"/>
      <c r="AKC21" s="129"/>
      <c r="AKD21" s="129"/>
      <c r="AKE21" s="129"/>
      <c r="AKF21" s="129"/>
      <c r="AKG21" s="129"/>
      <c r="AKH21" s="129"/>
      <c r="AKI21" s="129"/>
      <c r="AKJ21" s="129"/>
      <c r="AKK21" s="129"/>
      <c r="AKL21" s="129"/>
      <c r="AKM21" s="129"/>
      <c r="AKN21" s="129"/>
      <c r="AKO21" s="129"/>
      <c r="AKP21" s="129"/>
      <c r="AKQ21" s="129"/>
      <c r="AKR21" s="129"/>
      <c r="AKS21" s="129"/>
      <c r="AKT21" s="129"/>
      <c r="AKU21" s="129"/>
      <c r="AKV21" s="129"/>
      <c r="AKW21" s="129"/>
      <c r="AKX21" s="129"/>
      <c r="AKY21" s="129"/>
      <c r="AKZ21" s="129"/>
      <c r="ALA21" s="129"/>
      <c r="ALB21" s="129"/>
      <c r="ALC21" s="129"/>
      <c r="ALD21" s="129"/>
      <c r="ALE21" s="129"/>
      <c r="ALF21" s="129"/>
      <c r="ALG21" s="129"/>
      <c r="ALH21" s="129"/>
      <c r="ALI21" s="129"/>
      <c r="ALJ21" s="129"/>
      <c r="ALK21" s="129"/>
      <c r="ALL21" s="129"/>
      <c r="ALM21" s="129"/>
      <c r="ALN21" s="129"/>
      <c r="ALO21" s="129"/>
      <c r="ALP21" s="129"/>
      <c r="ALQ21" s="129"/>
      <c r="ALR21" s="129"/>
      <c r="ALS21" s="129"/>
      <c r="ALT21" s="129"/>
      <c r="ALU21" s="129"/>
      <c r="ALV21" s="129"/>
      <c r="ALW21" s="129"/>
      <c r="ALX21" s="129"/>
      <c r="ALY21" s="129"/>
      <c r="ALZ21" s="129"/>
      <c r="AMA21" s="129"/>
      <c r="AMB21" s="129"/>
      <c r="AMC21" s="129"/>
      <c r="AMD21" s="129"/>
      <c r="AME21" s="129"/>
      <c r="AMF21" s="129"/>
      <c r="AMG21" s="129"/>
      <c r="AMH21" s="129"/>
      <c r="AMI21" s="129"/>
      <c r="AMJ21" s="129"/>
      <c r="AMK21" s="129"/>
      <c r="AML21" s="129"/>
      <c r="AMM21" s="129"/>
      <c r="AMN21" s="129"/>
      <c r="AMO21" s="129"/>
      <c r="AMP21" s="129"/>
      <c r="AMQ21" s="129"/>
      <c r="AMR21" s="129"/>
      <c r="AMS21" s="129"/>
      <c r="AMT21" s="129"/>
      <c r="AMU21" s="129"/>
      <c r="AMV21" s="129"/>
      <c r="AMW21" s="129"/>
      <c r="AMX21" s="129"/>
      <c r="AMY21" s="129"/>
      <c r="AMZ21" s="129"/>
      <c r="ANA21" s="129"/>
      <c r="ANB21" s="129"/>
      <c r="ANC21" s="129"/>
      <c r="AND21" s="129"/>
      <c r="ANE21" s="129"/>
      <c r="ANF21" s="129"/>
      <c r="ANG21" s="129"/>
      <c r="ANH21" s="129"/>
      <c r="ANI21" s="129"/>
      <c r="ANJ21" s="129"/>
      <c r="ANK21" s="129"/>
      <c r="ANL21" s="129"/>
      <c r="ANM21" s="129"/>
      <c r="ANN21" s="129"/>
      <c r="ANO21" s="129"/>
      <c r="ANP21" s="129"/>
      <c r="ANQ21" s="129"/>
      <c r="ANR21" s="129"/>
      <c r="ANS21" s="129"/>
      <c r="ANT21" s="129"/>
      <c r="ANU21" s="129"/>
      <c r="ANV21" s="129"/>
      <c r="ANW21" s="129"/>
      <c r="ANX21" s="129"/>
      <c r="ANY21" s="129"/>
      <c r="ANZ21" s="129"/>
      <c r="AOA21" s="129"/>
      <c r="AOB21" s="129"/>
      <c r="AOC21" s="129"/>
      <c r="AOD21" s="129"/>
      <c r="AOE21" s="129"/>
      <c r="AOF21" s="129"/>
      <c r="AOG21" s="129"/>
      <c r="AOH21" s="129"/>
      <c r="AOI21" s="129"/>
      <c r="AOJ21" s="129"/>
      <c r="AOK21" s="129"/>
      <c r="AOL21" s="129"/>
      <c r="AOM21" s="129"/>
      <c r="AON21" s="129"/>
      <c r="AOO21" s="129"/>
      <c r="AOP21" s="129"/>
      <c r="AOQ21" s="129"/>
      <c r="AOR21" s="129"/>
      <c r="AOS21" s="129"/>
      <c r="AOT21" s="129"/>
      <c r="AOU21" s="129"/>
      <c r="AOV21" s="129"/>
      <c r="AOW21" s="129"/>
      <c r="AOX21" s="129"/>
      <c r="AOY21" s="129"/>
      <c r="AOZ21" s="129"/>
      <c r="APA21" s="129"/>
      <c r="APB21" s="129"/>
      <c r="APC21" s="129"/>
      <c r="APD21" s="129"/>
      <c r="APE21" s="129"/>
      <c r="APF21" s="129"/>
      <c r="APG21" s="129"/>
      <c r="APH21" s="129"/>
      <c r="API21" s="129"/>
      <c r="APJ21" s="129"/>
      <c r="APK21" s="129"/>
      <c r="APL21" s="129"/>
      <c r="APM21" s="129"/>
      <c r="APN21" s="129"/>
      <c r="APO21" s="129"/>
      <c r="APP21" s="129"/>
      <c r="APQ21" s="129"/>
      <c r="APR21" s="129"/>
      <c r="APS21" s="129"/>
      <c r="APT21" s="129"/>
      <c r="APU21" s="129"/>
      <c r="APV21" s="129"/>
      <c r="APW21" s="129"/>
      <c r="APX21" s="129"/>
      <c r="APY21" s="129"/>
      <c r="APZ21" s="129"/>
      <c r="AQA21" s="129"/>
      <c r="AQB21" s="129"/>
      <c r="AQC21" s="129"/>
      <c r="AQD21" s="129"/>
      <c r="AQE21" s="129"/>
      <c r="AQF21" s="129"/>
      <c r="AQG21" s="129"/>
      <c r="AQH21" s="129"/>
      <c r="AQI21" s="129"/>
      <c r="AQJ21" s="129"/>
      <c r="AQK21" s="129"/>
      <c r="AQL21" s="129"/>
      <c r="AQM21" s="129"/>
      <c r="AQN21" s="129"/>
      <c r="AQO21" s="129"/>
      <c r="AQP21" s="129"/>
      <c r="AQQ21" s="129"/>
      <c r="AQR21" s="129"/>
      <c r="AQS21" s="129"/>
      <c r="AQT21" s="129"/>
      <c r="AQU21" s="129"/>
      <c r="AQV21" s="129"/>
      <c r="AQW21" s="129"/>
      <c r="AQX21" s="129"/>
      <c r="AQY21" s="129"/>
      <c r="AQZ21" s="129"/>
      <c r="ARA21" s="129"/>
      <c r="ARB21" s="129"/>
      <c r="ARC21" s="129"/>
      <c r="ARD21" s="129"/>
      <c r="ARE21" s="129"/>
      <c r="ARF21" s="129"/>
      <c r="ARG21" s="129"/>
      <c r="ARH21" s="129"/>
      <c r="ARI21" s="129"/>
      <c r="ARJ21" s="129"/>
      <c r="ARK21" s="129"/>
      <c r="ARL21" s="129"/>
      <c r="ARM21" s="129"/>
      <c r="ARN21" s="129"/>
      <c r="ARO21" s="129"/>
      <c r="ARP21" s="129"/>
      <c r="ARQ21" s="129"/>
      <c r="ARR21" s="129"/>
      <c r="ARS21" s="129"/>
      <c r="ART21" s="129"/>
      <c r="ARU21" s="129"/>
      <c r="ARV21" s="129"/>
      <c r="ARW21" s="129"/>
      <c r="ARX21" s="129"/>
      <c r="ARY21" s="129"/>
      <c r="ARZ21" s="129"/>
      <c r="ASA21" s="129"/>
      <c r="ASB21" s="129"/>
      <c r="ASC21" s="129"/>
      <c r="ASD21" s="129"/>
      <c r="ASE21" s="129"/>
      <c r="ASF21" s="129"/>
      <c r="ASG21" s="129"/>
      <c r="ASH21" s="129"/>
      <c r="ASI21" s="129"/>
      <c r="ASJ21" s="129"/>
      <c r="ASK21" s="129"/>
      <c r="ASL21" s="129"/>
      <c r="ASM21" s="129"/>
      <c r="ASN21" s="129"/>
      <c r="ASO21" s="129"/>
      <c r="ASP21" s="129"/>
      <c r="ASQ21" s="129"/>
      <c r="ASR21" s="129"/>
      <c r="ASS21" s="129"/>
      <c r="AST21" s="129"/>
      <c r="ASU21" s="129"/>
      <c r="ASV21" s="129"/>
      <c r="ASW21" s="129"/>
      <c r="ASX21" s="129"/>
      <c r="ASY21" s="129"/>
      <c r="ASZ21" s="129"/>
      <c r="ATA21" s="129"/>
      <c r="ATB21" s="129"/>
      <c r="ATC21" s="129"/>
      <c r="ATD21" s="129"/>
      <c r="ATE21" s="129"/>
      <c r="ATF21" s="129"/>
      <c r="ATG21" s="129"/>
      <c r="ATH21" s="129"/>
      <c r="ATI21" s="129"/>
      <c r="ATJ21" s="129"/>
      <c r="ATK21" s="129"/>
      <c r="ATL21" s="129"/>
      <c r="ATM21" s="129"/>
      <c r="ATN21" s="129"/>
      <c r="ATO21" s="129"/>
      <c r="ATP21" s="129"/>
      <c r="ATQ21" s="129"/>
      <c r="ATR21" s="129"/>
      <c r="ATS21" s="129"/>
      <c r="ATT21" s="129"/>
      <c r="ATU21" s="129"/>
      <c r="ATV21" s="129"/>
      <c r="ATW21" s="129"/>
      <c r="ATX21" s="129"/>
      <c r="ATY21" s="129"/>
      <c r="ATZ21" s="129"/>
      <c r="AUA21" s="129"/>
      <c r="AUB21" s="129"/>
      <c r="AUC21" s="129"/>
      <c r="AUD21" s="129"/>
      <c r="AUE21" s="129"/>
      <c r="AUF21" s="129"/>
      <c r="AUG21" s="129"/>
      <c r="AUH21" s="129"/>
      <c r="AUI21" s="129"/>
      <c r="AUJ21" s="129"/>
      <c r="AUK21" s="129"/>
      <c r="AUL21" s="129"/>
      <c r="AUM21" s="129"/>
      <c r="AUN21" s="129"/>
      <c r="AUO21" s="129"/>
      <c r="AUP21" s="129"/>
      <c r="AUQ21" s="129"/>
      <c r="AUR21" s="129"/>
      <c r="AUS21" s="129"/>
      <c r="AUT21" s="129"/>
      <c r="AUU21" s="129"/>
      <c r="AUV21" s="129"/>
      <c r="AUW21" s="129"/>
      <c r="AUX21" s="129"/>
      <c r="AUY21" s="129"/>
      <c r="AUZ21" s="129"/>
      <c r="AVA21" s="129"/>
      <c r="AVB21" s="129"/>
      <c r="AVC21" s="129"/>
      <c r="AVD21" s="129"/>
      <c r="AVE21" s="129"/>
      <c r="AVF21" s="129"/>
      <c r="AVG21" s="129"/>
      <c r="AVH21" s="129"/>
      <c r="AVI21" s="129"/>
      <c r="AVJ21" s="129"/>
      <c r="AVK21" s="129"/>
      <c r="AVL21" s="129"/>
      <c r="AVM21" s="129"/>
      <c r="AVN21" s="129"/>
      <c r="AVO21" s="129"/>
      <c r="AVP21" s="129"/>
      <c r="AVQ21" s="129"/>
      <c r="AVR21" s="129"/>
      <c r="AVS21" s="129"/>
      <c r="AVT21" s="129"/>
      <c r="AVU21" s="129"/>
      <c r="AVV21" s="129"/>
      <c r="AVW21" s="129"/>
      <c r="AVX21" s="129"/>
      <c r="AVY21" s="129"/>
      <c r="AVZ21" s="129"/>
      <c r="AWA21" s="129"/>
      <c r="AWB21" s="129"/>
      <c r="AWC21" s="129"/>
      <c r="AWD21" s="129"/>
      <c r="AWE21" s="129"/>
      <c r="AWF21" s="129"/>
      <c r="AWG21" s="129"/>
      <c r="AWH21" s="129"/>
      <c r="AWI21" s="129"/>
      <c r="AWJ21" s="129"/>
      <c r="AWK21" s="129"/>
      <c r="AWL21" s="129"/>
      <c r="AWM21" s="129"/>
      <c r="AWN21" s="129"/>
      <c r="AWO21" s="129"/>
      <c r="AWP21" s="129"/>
      <c r="AWQ21" s="129"/>
      <c r="AWR21" s="129"/>
      <c r="AWS21" s="129"/>
      <c r="AWT21" s="129"/>
      <c r="AWU21" s="129"/>
      <c r="AWV21" s="129"/>
      <c r="AWW21" s="129"/>
      <c r="AWX21" s="129"/>
      <c r="AWY21" s="129"/>
      <c r="AWZ21" s="129"/>
      <c r="AXA21" s="129"/>
      <c r="AXB21" s="129"/>
      <c r="AXC21" s="129"/>
      <c r="AXD21" s="129"/>
      <c r="AXE21" s="129"/>
      <c r="AXF21" s="129"/>
      <c r="AXG21" s="129"/>
      <c r="AXH21" s="129"/>
      <c r="AXI21" s="129"/>
      <c r="AXJ21" s="129"/>
      <c r="AXK21" s="129"/>
      <c r="AXL21" s="129"/>
      <c r="AXM21" s="129"/>
      <c r="AXN21" s="129"/>
      <c r="AXO21" s="129"/>
      <c r="AXP21" s="129"/>
      <c r="AXQ21" s="129"/>
      <c r="AXR21" s="129"/>
      <c r="AXS21" s="129"/>
      <c r="AXT21" s="129"/>
      <c r="AXU21" s="129"/>
      <c r="AXV21" s="129"/>
      <c r="AXW21" s="129"/>
      <c r="AXX21" s="129"/>
      <c r="AXY21" s="129"/>
      <c r="AXZ21" s="129"/>
      <c r="AYA21" s="129"/>
      <c r="AYB21" s="129"/>
      <c r="AYC21" s="129"/>
      <c r="AYD21" s="129"/>
      <c r="AYE21" s="129"/>
      <c r="AYF21" s="129"/>
      <c r="AYG21" s="129"/>
      <c r="AYH21" s="129"/>
      <c r="AYI21" s="129"/>
      <c r="AYJ21" s="129"/>
      <c r="AYK21" s="129"/>
      <c r="AYL21" s="129"/>
      <c r="AYM21" s="129"/>
      <c r="AYN21" s="129"/>
      <c r="AYO21" s="129"/>
      <c r="AYP21" s="129"/>
      <c r="AYQ21" s="129"/>
      <c r="AYR21" s="129"/>
      <c r="AYS21" s="129"/>
      <c r="AYT21" s="129"/>
      <c r="AYU21" s="129"/>
      <c r="AYV21" s="129"/>
      <c r="AYW21" s="129"/>
      <c r="AYX21" s="129"/>
      <c r="AYY21" s="129"/>
      <c r="AYZ21" s="129"/>
      <c r="AZA21" s="129"/>
      <c r="AZB21" s="129"/>
      <c r="AZC21" s="129"/>
      <c r="AZD21" s="129"/>
      <c r="AZE21" s="129"/>
      <c r="AZF21" s="129"/>
      <c r="AZG21" s="129"/>
      <c r="AZH21" s="129"/>
      <c r="AZI21" s="129"/>
      <c r="AZJ21" s="129"/>
      <c r="AZK21" s="129"/>
      <c r="AZL21" s="129"/>
      <c r="AZM21" s="129"/>
      <c r="AZN21" s="129"/>
      <c r="AZO21" s="129"/>
      <c r="AZP21" s="129"/>
      <c r="AZQ21" s="129"/>
      <c r="AZR21" s="129"/>
      <c r="AZS21" s="129"/>
      <c r="AZT21" s="129"/>
      <c r="AZU21" s="129"/>
      <c r="AZV21" s="129"/>
      <c r="AZW21" s="129"/>
      <c r="AZX21" s="129"/>
      <c r="AZY21" s="129"/>
      <c r="AZZ21" s="129"/>
      <c r="BAA21" s="129"/>
      <c r="BAB21" s="129"/>
      <c r="BAC21" s="129"/>
      <c r="BAD21" s="129"/>
      <c r="BAE21" s="129"/>
      <c r="BAF21" s="129"/>
      <c r="BAG21" s="129"/>
      <c r="BAH21" s="129"/>
      <c r="BAI21" s="129"/>
      <c r="BAJ21" s="129"/>
      <c r="BAK21" s="129"/>
      <c r="BAL21" s="129"/>
      <c r="BAM21" s="129"/>
      <c r="BAN21" s="129"/>
      <c r="BAO21" s="129"/>
      <c r="BAP21" s="129"/>
      <c r="BAQ21" s="129"/>
      <c r="BAR21" s="129"/>
      <c r="BAS21" s="129"/>
      <c r="BAT21" s="129"/>
      <c r="BAU21" s="129"/>
      <c r="BAV21" s="129"/>
      <c r="BAW21" s="129"/>
      <c r="BAX21" s="129"/>
      <c r="BAY21" s="129"/>
      <c r="BAZ21" s="129"/>
      <c r="BBA21" s="129"/>
      <c r="BBB21" s="129"/>
      <c r="BBC21" s="129"/>
      <c r="BBD21" s="129"/>
      <c r="BBE21" s="129"/>
      <c r="BBF21" s="129"/>
      <c r="BBG21" s="129"/>
      <c r="BBH21" s="129"/>
      <c r="BBI21" s="129"/>
      <c r="BBJ21" s="129"/>
      <c r="BBK21" s="129"/>
      <c r="BBL21" s="129"/>
      <c r="BBM21" s="129"/>
      <c r="BBN21" s="129"/>
      <c r="BBO21" s="129"/>
      <c r="BBP21" s="129"/>
      <c r="BBQ21" s="129"/>
      <c r="BBR21" s="129"/>
      <c r="BBS21" s="129"/>
      <c r="BBT21" s="129"/>
      <c r="BBU21" s="129"/>
      <c r="BBV21" s="129"/>
      <c r="BBW21" s="129"/>
      <c r="BBX21" s="129"/>
      <c r="BBY21" s="129"/>
      <c r="BBZ21" s="129"/>
      <c r="BCA21" s="129"/>
      <c r="BCB21" s="129"/>
      <c r="BCC21" s="129"/>
      <c r="BCD21" s="129"/>
      <c r="BCE21" s="129"/>
      <c r="BCF21" s="129"/>
      <c r="BCG21" s="129"/>
      <c r="BCH21" s="129"/>
      <c r="BCI21" s="129"/>
      <c r="BCJ21" s="129"/>
      <c r="BCK21" s="129"/>
      <c r="BCL21" s="129"/>
      <c r="BCM21" s="129"/>
      <c r="BCN21" s="129"/>
      <c r="BCO21" s="129"/>
      <c r="BCP21" s="129"/>
      <c r="BCQ21" s="129"/>
      <c r="BCR21" s="129"/>
      <c r="BCS21" s="129"/>
      <c r="BCT21" s="129"/>
      <c r="BCU21" s="129"/>
      <c r="BCV21" s="129"/>
      <c r="BCW21" s="129"/>
      <c r="BCX21" s="129"/>
      <c r="BCY21" s="129"/>
      <c r="BCZ21" s="129"/>
      <c r="BDA21" s="129"/>
      <c r="BDB21" s="129"/>
      <c r="BDC21" s="129"/>
      <c r="BDD21" s="129"/>
      <c r="BDE21" s="129"/>
      <c r="BDF21" s="129"/>
      <c r="BDG21" s="129"/>
      <c r="BDH21" s="129"/>
      <c r="BDI21" s="129"/>
      <c r="BDJ21" s="129"/>
      <c r="BDK21" s="129"/>
      <c r="BDL21" s="129"/>
      <c r="BDM21" s="129"/>
      <c r="BDN21" s="129"/>
      <c r="BDO21" s="129"/>
      <c r="BDP21" s="129"/>
      <c r="BDQ21" s="129"/>
      <c r="BDR21" s="129"/>
      <c r="BDS21" s="129"/>
      <c r="BDT21" s="129"/>
      <c r="BDU21" s="129"/>
      <c r="BDV21" s="129"/>
      <c r="BDW21" s="129"/>
      <c r="BDX21" s="129"/>
      <c r="BDY21" s="129"/>
      <c r="BDZ21" s="129"/>
      <c r="BEA21" s="129"/>
      <c r="BEB21" s="129"/>
      <c r="BEC21" s="129"/>
      <c r="BED21" s="129"/>
      <c r="BEE21" s="129"/>
      <c r="BEF21" s="129"/>
      <c r="BEG21" s="129"/>
      <c r="BEH21" s="129"/>
      <c r="BEI21" s="129"/>
      <c r="BEJ21" s="129"/>
      <c r="BEK21" s="129"/>
      <c r="BEL21" s="129"/>
      <c r="BEM21" s="129"/>
      <c r="BEN21" s="129"/>
      <c r="BEO21" s="129"/>
      <c r="BEP21" s="129"/>
      <c r="BEQ21" s="129"/>
      <c r="BER21" s="129"/>
      <c r="BES21" s="129"/>
      <c r="BET21" s="129"/>
      <c r="BEU21" s="129"/>
      <c r="BEV21" s="129"/>
      <c r="BEW21" s="129"/>
      <c r="BEX21" s="129"/>
      <c r="BEY21" s="129"/>
      <c r="BEZ21" s="129"/>
      <c r="BFA21" s="129"/>
      <c r="BFB21" s="129"/>
      <c r="BFC21" s="129"/>
      <c r="BFD21" s="129"/>
      <c r="BFE21" s="129"/>
      <c r="BFF21" s="129"/>
      <c r="BFG21" s="129"/>
      <c r="BFH21" s="129"/>
      <c r="BFI21" s="129"/>
      <c r="BFJ21" s="129"/>
      <c r="BFK21" s="129"/>
      <c r="BFL21" s="129"/>
      <c r="BFM21" s="129"/>
      <c r="BFN21" s="129"/>
      <c r="BFO21" s="129"/>
      <c r="BFP21" s="129"/>
      <c r="BFQ21" s="129"/>
      <c r="BFR21" s="129"/>
      <c r="BFS21" s="129"/>
      <c r="BFT21" s="129"/>
      <c r="BFU21" s="129"/>
      <c r="BFV21" s="129"/>
      <c r="BFW21" s="129"/>
      <c r="BFX21" s="129"/>
      <c r="BFY21" s="129"/>
      <c r="BFZ21" s="129"/>
      <c r="BGA21" s="129"/>
      <c r="BGB21" s="129"/>
      <c r="BGC21" s="129"/>
      <c r="BGD21" s="129"/>
      <c r="BGE21" s="129"/>
      <c r="BGF21" s="129"/>
      <c r="BGG21" s="129"/>
      <c r="BGH21" s="129"/>
      <c r="BGI21" s="129"/>
      <c r="BGJ21" s="129"/>
      <c r="BGK21" s="129"/>
      <c r="BGL21" s="129"/>
      <c r="BGM21" s="129"/>
      <c r="BGN21" s="129"/>
      <c r="BGO21" s="129"/>
      <c r="BGP21" s="129"/>
      <c r="BGQ21" s="129"/>
      <c r="BGR21" s="129"/>
      <c r="BGS21" s="129"/>
      <c r="BGT21" s="129"/>
      <c r="BGU21" s="129"/>
      <c r="BGV21" s="129"/>
      <c r="BGW21" s="129"/>
      <c r="BGX21" s="129"/>
      <c r="BGY21" s="129"/>
      <c r="BGZ21" s="129"/>
      <c r="BHA21" s="129"/>
      <c r="BHB21" s="129"/>
      <c r="BHC21" s="129"/>
      <c r="BHD21" s="129"/>
      <c r="BHE21" s="129"/>
      <c r="BHF21" s="129"/>
      <c r="BHG21" s="129"/>
      <c r="BHH21" s="129"/>
      <c r="BHI21" s="129"/>
      <c r="BHJ21" s="129"/>
      <c r="BHK21" s="129"/>
      <c r="BHL21" s="129"/>
      <c r="BHM21" s="129"/>
      <c r="BHN21" s="129"/>
      <c r="BHO21" s="129"/>
      <c r="BHP21" s="129"/>
      <c r="BHQ21" s="129"/>
      <c r="BHR21" s="129"/>
      <c r="BHS21" s="129"/>
      <c r="BHT21" s="129"/>
      <c r="BHU21" s="129"/>
      <c r="BHV21" s="129"/>
      <c r="BHW21" s="129"/>
      <c r="BHX21" s="129"/>
      <c r="BHY21" s="129"/>
      <c r="BHZ21" s="129"/>
      <c r="BIA21" s="129"/>
      <c r="BIB21" s="129"/>
      <c r="BIC21" s="129"/>
      <c r="BID21" s="129"/>
      <c r="BIE21" s="129"/>
      <c r="BIF21" s="129"/>
      <c r="BIG21" s="129"/>
      <c r="BIH21" s="129"/>
      <c r="BII21" s="129"/>
      <c r="BIJ21" s="129"/>
      <c r="BIK21" s="129"/>
      <c r="BIL21" s="129"/>
      <c r="BIM21" s="129"/>
      <c r="BIN21" s="129"/>
      <c r="BIO21" s="129"/>
      <c r="BIP21" s="129"/>
      <c r="BIQ21" s="129"/>
      <c r="BIR21" s="129"/>
      <c r="BIS21" s="129"/>
      <c r="BIT21" s="129"/>
      <c r="BIU21" s="129"/>
      <c r="BIV21" s="129"/>
      <c r="BIW21" s="129"/>
      <c r="BIX21" s="129"/>
      <c r="BIY21" s="129"/>
      <c r="BIZ21" s="129"/>
      <c r="BJA21" s="129"/>
      <c r="BJB21" s="129"/>
      <c r="BJC21" s="129"/>
      <c r="BJD21" s="129"/>
      <c r="BJE21" s="129"/>
      <c r="BJF21" s="129"/>
      <c r="BJG21" s="129"/>
      <c r="BJH21" s="129"/>
      <c r="BJI21" s="129"/>
      <c r="BJJ21" s="129"/>
      <c r="BJK21" s="129"/>
      <c r="BJL21" s="129"/>
      <c r="BJM21" s="129"/>
      <c r="BJN21" s="129"/>
      <c r="BJO21" s="129"/>
      <c r="BJP21" s="129"/>
      <c r="BJQ21" s="129"/>
      <c r="BJR21" s="129"/>
      <c r="BJS21" s="129"/>
      <c r="BJT21" s="129"/>
      <c r="BJU21" s="129"/>
      <c r="BJV21" s="129"/>
      <c r="BJW21" s="129"/>
      <c r="BJX21" s="129"/>
      <c r="BJY21" s="129"/>
      <c r="BJZ21" s="129"/>
      <c r="BKA21" s="129"/>
      <c r="BKB21" s="129"/>
      <c r="BKC21" s="129"/>
      <c r="BKD21" s="129"/>
      <c r="BKE21" s="129"/>
      <c r="BKF21" s="129"/>
      <c r="BKG21" s="129"/>
      <c r="BKH21" s="129"/>
      <c r="BKI21" s="129"/>
      <c r="BKJ21" s="129"/>
      <c r="BKK21" s="129"/>
      <c r="BKL21" s="129"/>
      <c r="BKM21" s="129"/>
      <c r="BKN21" s="129"/>
      <c r="BKO21" s="129"/>
      <c r="BKP21" s="129"/>
      <c r="BKQ21" s="129"/>
      <c r="BKR21" s="129"/>
      <c r="BKS21" s="129"/>
      <c r="BKT21" s="129"/>
      <c r="BKU21" s="129"/>
      <c r="BKV21" s="129"/>
      <c r="BKW21" s="129"/>
      <c r="BKX21" s="129"/>
      <c r="BKY21" s="129"/>
      <c r="BKZ21" s="129"/>
      <c r="BLA21" s="129"/>
      <c r="BLB21" s="129"/>
      <c r="BLC21" s="129"/>
      <c r="BLD21" s="129"/>
      <c r="BLE21" s="129"/>
      <c r="BLF21" s="129"/>
      <c r="BLG21" s="129"/>
      <c r="BLH21" s="129"/>
      <c r="BLI21" s="129"/>
      <c r="BLJ21" s="129"/>
      <c r="BLK21" s="129"/>
      <c r="BLL21" s="129"/>
      <c r="BLM21" s="129"/>
      <c r="BLN21" s="129"/>
      <c r="BLO21" s="129"/>
      <c r="BLP21" s="129"/>
      <c r="BLQ21" s="129"/>
      <c r="BLR21" s="129"/>
      <c r="BLS21" s="129"/>
      <c r="BLT21" s="129"/>
      <c r="BLU21" s="129"/>
      <c r="BLV21" s="129"/>
      <c r="BLW21" s="129"/>
      <c r="BLX21" s="129"/>
      <c r="BLY21" s="129"/>
      <c r="BLZ21" s="129"/>
      <c r="BMA21" s="129"/>
      <c r="BMB21" s="129"/>
      <c r="BMC21" s="129"/>
      <c r="BMD21" s="129"/>
      <c r="BME21" s="129"/>
      <c r="BMF21" s="129"/>
      <c r="BMG21" s="129"/>
      <c r="BMH21" s="129"/>
      <c r="BMI21" s="129"/>
      <c r="BMJ21" s="129"/>
      <c r="BMK21" s="129"/>
      <c r="BML21" s="129"/>
      <c r="BMM21" s="129"/>
      <c r="BMN21" s="129"/>
      <c r="BMO21" s="129"/>
      <c r="BMP21" s="129"/>
      <c r="BMQ21" s="129"/>
      <c r="BMR21" s="129"/>
      <c r="BMS21" s="129"/>
      <c r="BMT21" s="129"/>
      <c r="BMU21" s="129"/>
      <c r="BMV21" s="129"/>
      <c r="BMW21" s="129"/>
      <c r="BMX21" s="129"/>
      <c r="BMY21" s="129"/>
      <c r="BMZ21" s="129"/>
      <c r="BNA21" s="129"/>
      <c r="BNB21" s="129"/>
      <c r="BNC21" s="129"/>
      <c r="BND21" s="129"/>
      <c r="BNE21" s="129"/>
      <c r="BNF21" s="129"/>
      <c r="BNG21" s="129"/>
      <c r="BNH21" s="129"/>
      <c r="BNI21" s="129"/>
      <c r="BNJ21" s="129"/>
      <c r="BNK21" s="129"/>
      <c r="BNL21" s="129"/>
      <c r="BNM21" s="129"/>
      <c r="BNN21" s="129"/>
      <c r="BNO21" s="129"/>
      <c r="BNP21" s="129"/>
      <c r="BNQ21" s="129"/>
      <c r="BNR21" s="129"/>
      <c r="BNS21" s="129"/>
      <c r="BNT21" s="129"/>
      <c r="BNU21" s="129"/>
      <c r="BNV21" s="129"/>
      <c r="BNW21" s="129"/>
      <c r="BNX21" s="129"/>
      <c r="BNY21" s="129"/>
      <c r="BNZ21" s="129"/>
      <c r="BOA21" s="129"/>
      <c r="BOB21" s="129"/>
      <c r="BOC21" s="129"/>
      <c r="BOD21" s="129"/>
      <c r="BOE21" s="129"/>
      <c r="BOF21" s="129"/>
      <c r="BOG21" s="129"/>
      <c r="BOH21" s="129"/>
      <c r="BOI21" s="129"/>
      <c r="BOJ21" s="129"/>
      <c r="BOK21" s="129"/>
      <c r="BOL21" s="129"/>
      <c r="BOM21" s="129"/>
      <c r="BON21" s="129"/>
      <c r="BOO21" s="129"/>
      <c r="BOP21" s="129"/>
      <c r="BOQ21" s="129"/>
      <c r="BOR21" s="129"/>
      <c r="BOS21" s="129"/>
      <c r="BOT21" s="129"/>
      <c r="BOU21" s="129"/>
      <c r="BOV21" s="129"/>
      <c r="BOW21" s="129"/>
      <c r="BOX21" s="129"/>
      <c r="BOY21" s="129"/>
      <c r="BOZ21" s="129"/>
      <c r="BPA21" s="129"/>
      <c r="BPB21" s="129"/>
      <c r="BPC21" s="129"/>
      <c r="BPD21" s="129"/>
      <c r="BPE21" s="129"/>
      <c r="BPF21" s="129"/>
      <c r="BPG21" s="129"/>
      <c r="BPH21" s="129"/>
      <c r="BPI21" s="129"/>
      <c r="BPJ21" s="129"/>
      <c r="BPK21" s="129"/>
      <c r="BPL21" s="129"/>
      <c r="BPM21" s="129"/>
      <c r="BPN21" s="129"/>
      <c r="BPO21" s="129"/>
      <c r="BPP21" s="129"/>
      <c r="BPQ21" s="129"/>
      <c r="BPR21" s="129"/>
      <c r="BPS21" s="129"/>
      <c r="BPT21" s="129"/>
      <c r="BPU21" s="129"/>
      <c r="BPV21" s="129"/>
      <c r="BPW21" s="129"/>
      <c r="BPX21" s="129"/>
      <c r="BPY21" s="129"/>
      <c r="BPZ21" s="129"/>
      <c r="BQA21" s="129"/>
      <c r="BQB21" s="129"/>
      <c r="BQC21" s="129"/>
      <c r="BQD21" s="129"/>
      <c r="BQE21" s="129"/>
      <c r="BQF21" s="129"/>
      <c r="BQG21" s="129"/>
      <c r="BQH21" s="129"/>
      <c r="BQI21" s="129"/>
      <c r="BQJ21" s="129"/>
      <c r="BQK21" s="129"/>
      <c r="BQL21" s="129"/>
      <c r="BQM21" s="129"/>
      <c r="BQN21" s="129"/>
      <c r="BQO21" s="129"/>
      <c r="BQP21" s="129"/>
      <c r="BQQ21" s="129"/>
      <c r="BQR21" s="129"/>
      <c r="BQS21" s="129"/>
      <c r="BQT21" s="129"/>
      <c r="BQU21" s="129"/>
      <c r="BQV21" s="129"/>
      <c r="BQW21" s="129"/>
      <c r="BQX21" s="129"/>
      <c r="BQY21" s="129"/>
      <c r="BQZ21" s="129"/>
      <c r="BRA21" s="129"/>
      <c r="BRB21" s="129"/>
      <c r="BRC21" s="129"/>
      <c r="BRD21" s="129"/>
      <c r="BRE21" s="129"/>
      <c r="BRF21" s="129"/>
      <c r="BRG21" s="129"/>
      <c r="BRH21" s="129"/>
      <c r="BRI21" s="129"/>
      <c r="BRJ21" s="129"/>
      <c r="BRK21" s="129"/>
      <c r="BRL21" s="129"/>
      <c r="BRM21" s="129"/>
      <c r="BRN21" s="129"/>
      <c r="BRO21" s="129"/>
      <c r="BRP21" s="129"/>
      <c r="BRQ21" s="129"/>
      <c r="BRR21" s="129"/>
      <c r="BRS21" s="129"/>
      <c r="BRT21" s="129"/>
      <c r="BRU21" s="129"/>
      <c r="BRV21" s="129"/>
      <c r="BRW21" s="129"/>
      <c r="BRX21" s="129"/>
      <c r="BRY21" s="129"/>
      <c r="BRZ21" s="129"/>
      <c r="BSA21" s="129"/>
      <c r="BSB21" s="129"/>
      <c r="BSC21" s="129"/>
      <c r="BSD21" s="129"/>
      <c r="BSE21" s="129"/>
      <c r="BSF21" s="129"/>
      <c r="BSG21" s="129"/>
      <c r="BSH21" s="129"/>
      <c r="BSI21" s="129"/>
      <c r="BSJ21" s="129"/>
      <c r="BSK21" s="129"/>
      <c r="BSL21" s="129"/>
      <c r="BSM21" s="129"/>
      <c r="BSN21" s="129"/>
      <c r="BSO21" s="129"/>
      <c r="BSP21" s="129"/>
      <c r="BSQ21" s="129"/>
      <c r="BSR21" s="129"/>
      <c r="BSS21" s="129"/>
      <c r="BST21" s="129"/>
      <c r="BSU21" s="129"/>
      <c r="BSV21" s="129"/>
      <c r="BSW21" s="129"/>
      <c r="BSX21" s="129"/>
      <c r="BSY21" s="129"/>
      <c r="BSZ21" s="129"/>
      <c r="BTA21" s="129"/>
      <c r="BTB21" s="129"/>
      <c r="BTC21" s="129"/>
      <c r="BTD21" s="129"/>
      <c r="BTE21" s="129"/>
      <c r="BTF21" s="129"/>
      <c r="BTG21" s="129"/>
      <c r="BTH21" s="129"/>
      <c r="BTI21" s="129"/>
      <c r="BTJ21" s="129"/>
      <c r="BTK21" s="129"/>
      <c r="BTL21" s="129"/>
      <c r="BTM21" s="129"/>
      <c r="BTN21" s="129"/>
      <c r="BTO21" s="129"/>
      <c r="BTP21" s="129"/>
      <c r="BTQ21" s="129"/>
      <c r="BTR21" s="129"/>
      <c r="BTS21" s="129"/>
      <c r="BTT21" s="129"/>
      <c r="BTU21" s="129"/>
      <c r="BTV21" s="129"/>
      <c r="BTW21" s="129"/>
      <c r="BTX21" s="129"/>
      <c r="BTY21" s="129"/>
      <c r="BTZ21" s="129"/>
      <c r="BUA21" s="129"/>
      <c r="BUB21" s="129"/>
      <c r="BUC21" s="129"/>
      <c r="BUD21" s="129"/>
      <c r="BUE21" s="129"/>
      <c r="BUF21" s="129"/>
      <c r="BUG21" s="129"/>
      <c r="BUH21" s="129"/>
      <c r="BUI21" s="129"/>
      <c r="BUJ21" s="129"/>
      <c r="BUK21" s="129"/>
      <c r="BUL21" s="129"/>
      <c r="BUM21" s="129"/>
      <c r="BUN21" s="129"/>
      <c r="BUO21" s="129"/>
      <c r="BUP21" s="129"/>
      <c r="BUQ21" s="129"/>
      <c r="BUR21" s="129"/>
      <c r="BUS21" s="129"/>
      <c r="BUT21" s="129"/>
      <c r="BUU21" s="129"/>
      <c r="BUV21" s="129"/>
      <c r="BUW21" s="129"/>
      <c r="BUX21" s="129"/>
      <c r="BUY21" s="129"/>
      <c r="BUZ21" s="129"/>
      <c r="BVA21" s="129"/>
      <c r="BVB21" s="129"/>
      <c r="BVC21" s="129"/>
      <c r="BVD21" s="129"/>
      <c r="BVE21" s="129"/>
      <c r="BVF21" s="129"/>
      <c r="BVG21" s="129"/>
      <c r="BVH21" s="129"/>
      <c r="BVI21" s="129"/>
      <c r="BVJ21" s="129"/>
      <c r="BVK21" s="129"/>
      <c r="BVL21" s="129"/>
      <c r="BVM21" s="129"/>
      <c r="BVN21" s="129"/>
      <c r="BVO21" s="129"/>
      <c r="BVP21" s="129"/>
      <c r="BVQ21" s="129"/>
      <c r="BVR21" s="129"/>
      <c r="BVS21" s="129"/>
      <c r="BVT21" s="129"/>
      <c r="BVU21" s="129"/>
      <c r="BVV21" s="129"/>
      <c r="BVW21" s="129"/>
      <c r="BVX21" s="129"/>
      <c r="BVY21" s="129"/>
      <c r="BVZ21" s="129"/>
      <c r="BWA21" s="129"/>
      <c r="BWB21" s="129"/>
      <c r="BWC21" s="129"/>
      <c r="BWD21" s="129"/>
      <c r="BWE21" s="129"/>
      <c r="BWF21" s="129"/>
      <c r="BWG21" s="129"/>
      <c r="BWH21" s="129"/>
      <c r="BWI21" s="129"/>
      <c r="BWJ21" s="129"/>
      <c r="BWK21" s="129"/>
      <c r="BWL21" s="129"/>
      <c r="BWM21" s="129"/>
      <c r="BWN21" s="129"/>
      <c r="BWO21" s="129"/>
      <c r="BWP21" s="129"/>
      <c r="BWQ21" s="129"/>
      <c r="BWR21" s="129"/>
      <c r="BWS21" s="129"/>
      <c r="BWT21" s="129"/>
      <c r="BWU21" s="129"/>
      <c r="BWV21" s="129"/>
      <c r="BWW21" s="129"/>
      <c r="BWX21" s="129"/>
      <c r="BWY21" s="129"/>
      <c r="BWZ21" s="129"/>
      <c r="BXA21" s="129"/>
      <c r="BXB21" s="129"/>
      <c r="BXC21" s="129"/>
      <c r="BXD21" s="129"/>
      <c r="BXE21" s="129"/>
      <c r="BXF21" s="129"/>
      <c r="BXG21" s="129"/>
      <c r="BXH21" s="129"/>
      <c r="BXI21" s="129"/>
      <c r="BXJ21" s="129"/>
      <c r="BXK21" s="129"/>
      <c r="BXL21" s="129"/>
      <c r="BXM21" s="129"/>
      <c r="BXN21" s="129"/>
      <c r="BXO21" s="129"/>
      <c r="BXP21" s="129"/>
      <c r="BXQ21" s="129"/>
      <c r="BXR21" s="129"/>
      <c r="BXS21" s="129"/>
      <c r="BXT21" s="129"/>
      <c r="BXU21" s="129"/>
      <c r="BXV21" s="129"/>
      <c r="BXW21" s="129"/>
      <c r="BXX21" s="129"/>
      <c r="BXY21" s="129"/>
      <c r="BXZ21" s="129"/>
      <c r="BYA21" s="129"/>
      <c r="BYB21" s="129"/>
      <c r="BYC21" s="129"/>
      <c r="BYD21" s="129"/>
      <c r="BYE21" s="129"/>
      <c r="BYF21" s="129"/>
      <c r="BYG21" s="129"/>
      <c r="BYH21" s="129"/>
      <c r="BYI21" s="129"/>
      <c r="BYJ21" s="129"/>
      <c r="BYK21" s="129"/>
      <c r="BYL21" s="129"/>
      <c r="BYM21" s="129"/>
      <c r="BYN21" s="129"/>
      <c r="BYO21" s="129"/>
      <c r="BYP21" s="129"/>
      <c r="BYQ21" s="129"/>
      <c r="BYR21" s="129"/>
      <c r="BYS21" s="129"/>
      <c r="BYT21" s="129"/>
      <c r="BYU21" s="129"/>
      <c r="BYV21" s="129"/>
      <c r="BYW21" s="129"/>
      <c r="BYX21" s="129"/>
      <c r="BYY21" s="129"/>
      <c r="BYZ21" s="129"/>
      <c r="BZA21" s="129"/>
      <c r="BZB21" s="129"/>
      <c r="BZC21" s="129"/>
      <c r="BZD21" s="129"/>
      <c r="BZE21" s="129"/>
      <c r="BZF21" s="129"/>
      <c r="BZG21" s="129"/>
      <c r="BZH21" s="129"/>
      <c r="BZI21" s="129"/>
      <c r="BZJ21" s="129"/>
      <c r="BZK21" s="129"/>
      <c r="BZL21" s="129"/>
      <c r="BZM21" s="129"/>
      <c r="BZN21" s="129"/>
      <c r="BZO21" s="129"/>
      <c r="BZP21" s="129"/>
      <c r="BZQ21" s="129"/>
      <c r="BZR21" s="129"/>
      <c r="BZS21" s="129"/>
      <c r="BZT21" s="129"/>
      <c r="BZU21" s="129"/>
      <c r="BZV21" s="129"/>
      <c r="BZW21" s="129"/>
      <c r="BZX21" s="129"/>
      <c r="BZY21" s="129"/>
      <c r="BZZ21" s="129"/>
      <c r="CAA21" s="129"/>
      <c r="CAB21" s="129"/>
      <c r="CAC21" s="129"/>
      <c r="CAD21" s="129"/>
      <c r="CAE21" s="129"/>
      <c r="CAF21" s="129"/>
      <c r="CAG21" s="129"/>
      <c r="CAH21" s="129"/>
      <c r="CAI21" s="129"/>
      <c r="CAJ21" s="129"/>
      <c r="CAK21" s="129"/>
      <c r="CAL21" s="129"/>
      <c r="CAM21" s="129"/>
      <c r="CAN21" s="129"/>
      <c r="CAO21" s="129"/>
      <c r="CAP21" s="129"/>
      <c r="CAQ21" s="129"/>
      <c r="CAR21" s="129"/>
      <c r="CAS21" s="129"/>
      <c r="CAT21" s="129"/>
      <c r="CAU21" s="129"/>
      <c r="CAV21" s="129"/>
      <c r="CAW21" s="129"/>
      <c r="CAX21" s="129"/>
      <c r="CAY21" s="129"/>
      <c r="CAZ21" s="129"/>
      <c r="CBA21" s="129"/>
      <c r="CBB21" s="129"/>
      <c r="CBC21" s="129"/>
      <c r="CBD21" s="129"/>
      <c r="CBE21" s="129"/>
      <c r="CBF21" s="129"/>
      <c r="CBG21" s="129"/>
      <c r="CBH21" s="129"/>
      <c r="CBI21" s="129"/>
      <c r="CBJ21" s="129"/>
      <c r="CBK21" s="129"/>
      <c r="CBL21" s="129"/>
      <c r="CBM21" s="129"/>
      <c r="CBN21" s="129"/>
      <c r="CBO21" s="129"/>
      <c r="CBP21" s="129"/>
      <c r="CBQ21" s="129"/>
      <c r="CBR21" s="129"/>
      <c r="CBS21" s="129"/>
      <c r="CBT21" s="129"/>
      <c r="CBU21" s="129"/>
      <c r="CBV21" s="129"/>
      <c r="CBW21" s="129"/>
      <c r="CBX21" s="129"/>
      <c r="CBY21" s="129"/>
      <c r="CBZ21" s="129"/>
      <c r="CCA21" s="129"/>
      <c r="CCB21" s="129"/>
      <c r="CCC21" s="129"/>
      <c r="CCD21" s="129"/>
      <c r="CCE21" s="129"/>
      <c r="CCF21" s="129"/>
      <c r="CCG21" s="129"/>
      <c r="CCH21" s="129"/>
      <c r="CCI21" s="129"/>
      <c r="CCJ21" s="129"/>
      <c r="CCK21" s="129"/>
      <c r="CCL21" s="129"/>
      <c r="CCM21" s="129"/>
      <c r="CCN21" s="129"/>
      <c r="CCO21" s="129"/>
      <c r="CCP21" s="129"/>
      <c r="CCQ21" s="129"/>
      <c r="CCR21" s="129"/>
      <c r="CCS21" s="129"/>
      <c r="CCT21" s="129"/>
      <c r="CCU21" s="129"/>
      <c r="CCV21" s="129"/>
      <c r="CCW21" s="129"/>
      <c r="CCX21" s="129"/>
      <c r="CCY21" s="129"/>
      <c r="CCZ21" s="129"/>
      <c r="CDA21" s="129"/>
      <c r="CDB21" s="129"/>
      <c r="CDC21" s="129"/>
      <c r="CDD21" s="129"/>
      <c r="CDE21" s="129"/>
      <c r="CDF21" s="129"/>
      <c r="CDG21" s="129"/>
      <c r="CDH21" s="129"/>
      <c r="CDI21" s="129"/>
      <c r="CDJ21" s="129"/>
      <c r="CDK21" s="129"/>
      <c r="CDL21" s="129"/>
      <c r="CDM21" s="129"/>
      <c r="CDN21" s="129"/>
      <c r="CDO21" s="129"/>
      <c r="CDP21" s="129"/>
      <c r="CDQ21" s="129"/>
      <c r="CDR21" s="129"/>
      <c r="CDS21" s="129"/>
      <c r="CDT21" s="129"/>
      <c r="CDU21" s="129"/>
      <c r="CDV21" s="129"/>
      <c r="CDW21" s="129"/>
      <c r="CDX21" s="129"/>
      <c r="CDY21" s="129"/>
      <c r="CDZ21" s="129"/>
      <c r="CEA21" s="129"/>
      <c r="CEB21" s="129"/>
      <c r="CEC21" s="129"/>
      <c r="CED21" s="129"/>
      <c r="CEE21" s="129"/>
      <c r="CEF21" s="129"/>
      <c r="CEG21" s="129"/>
      <c r="CEH21" s="129"/>
      <c r="CEI21" s="129"/>
      <c r="CEJ21" s="129"/>
      <c r="CEK21" s="129"/>
      <c r="CEL21" s="129"/>
      <c r="CEM21" s="129"/>
      <c r="CEN21" s="129"/>
      <c r="CEO21" s="129"/>
      <c r="CEP21" s="129"/>
      <c r="CEQ21" s="129"/>
      <c r="CER21" s="129"/>
      <c r="CES21" s="129"/>
      <c r="CET21" s="129"/>
      <c r="CEU21" s="129"/>
      <c r="CEV21" s="129"/>
      <c r="CEW21" s="129"/>
      <c r="CEX21" s="129"/>
      <c r="CEY21" s="129"/>
      <c r="CEZ21" s="129"/>
      <c r="CFA21" s="129"/>
      <c r="CFB21" s="129"/>
      <c r="CFC21" s="129"/>
      <c r="CFD21" s="129"/>
      <c r="CFE21" s="129"/>
      <c r="CFF21" s="129"/>
      <c r="CFG21" s="129"/>
      <c r="CFH21" s="129"/>
      <c r="CFI21" s="129"/>
      <c r="CFJ21" s="129"/>
      <c r="CFK21" s="129"/>
      <c r="CFL21" s="129"/>
      <c r="CFM21" s="129"/>
      <c r="CFN21" s="129"/>
      <c r="CFO21" s="129"/>
      <c r="CFP21" s="129"/>
      <c r="CFQ21" s="129"/>
      <c r="CFR21" s="129"/>
      <c r="CFS21" s="129"/>
      <c r="CFT21" s="129"/>
      <c r="CFU21" s="129"/>
      <c r="CFV21" s="129"/>
      <c r="CFW21" s="129"/>
      <c r="CFX21" s="129"/>
      <c r="CFY21" s="129"/>
      <c r="CFZ21" s="129"/>
      <c r="CGA21" s="129"/>
      <c r="CGB21" s="129"/>
      <c r="CGC21" s="129"/>
      <c r="CGD21" s="129"/>
      <c r="CGE21" s="129"/>
      <c r="CGF21" s="129"/>
      <c r="CGG21" s="129"/>
      <c r="CGH21" s="129"/>
      <c r="CGI21" s="129"/>
      <c r="CGJ21" s="129"/>
      <c r="CGK21" s="129"/>
      <c r="CGL21" s="129"/>
      <c r="CGM21" s="129"/>
      <c r="CGN21" s="129"/>
      <c r="CGO21" s="129"/>
      <c r="CGP21" s="129"/>
      <c r="CGQ21" s="129"/>
      <c r="CGR21" s="129"/>
      <c r="CGS21" s="129"/>
      <c r="CGT21" s="129"/>
      <c r="CGU21" s="129"/>
      <c r="CGV21" s="129"/>
      <c r="CGW21" s="129"/>
      <c r="CGX21" s="129"/>
      <c r="CGY21" s="129"/>
      <c r="CGZ21" s="129"/>
      <c r="CHA21" s="129"/>
      <c r="CHB21" s="129"/>
      <c r="CHC21" s="129"/>
      <c r="CHD21" s="129"/>
      <c r="CHE21" s="129"/>
      <c r="CHF21" s="129"/>
      <c r="CHG21" s="129"/>
      <c r="CHH21" s="129"/>
      <c r="CHI21" s="129"/>
      <c r="CHJ21" s="129"/>
      <c r="CHK21" s="129"/>
      <c r="CHL21" s="129"/>
      <c r="CHM21" s="129"/>
      <c r="CHN21" s="129"/>
      <c r="CHO21" s="129"/>
      <c r="CHP21" s="129"/>
      <c r="CHQ21" s="129"/>
      <c r="CHR21" s="129"/>
      <c r="CHS21" s="129"/>
      <c r="CHT21" s="129"/>
      <c r="CHU21" s="129"/>
      <c r="CHV21" s="129"/>
      <c r="CHW21" s="129"/>
      <c r="CHX21" s="129"/>
      <c r="CHY21" s="129"/>
      <c r="CHZ21" s="129"/>
      <c r="CIA21" s="129"/>
      <c r="CIB21" s="129"/>
      <c r="CIC21" s="129"/>
      <c r="CID21" s="129"/>
      <c r="CIE21" s="129"/>
      <c r="CIF21" s="129"/>
      <c r="CIG21" s="129"/>
      <c r="CIH21" s="129"/>
      <c r="CII21" s="129"/>
      <c r="CIJ21" s="129"/>
      <c r="CIK21" s="129"/>
      <c r="CIL21" s="129"/>
      <c r="CIM21" s="129"/>
      <c r="CIN21" s="129"/>
      <c r="CIO21" s="129"/>
      <c r="CIP21" s="129"/>
      <c r="CIQ21" s="129"/>
      <c r="CIR21" s="129"/>
      <c r="CIS21" s="129"/>
      <c r="CIT21" s="129"/>
      <c r="CIU21" s="129"/>
      <c r="CIV21" s="129"/>
      <c r="CIW21" s="129"/>
      <c r="CIX21" s="129"/>
      <c r="CIY21" s="129"/>
      <c r="CIZ21" s="129"/>
      <c r="CJA21" s="129"/>
      <c r="CJB21" s="129"/>
      <c r="CJC21" s="129"/>
      <c r="CJD21" s="129"/>
      <c r="CJE21" s="129"/>
      <c r="CJF21" s="129"/>
      <c r="CJG21" s="129"/>
      <c r="CJH21" s="129"/>
      <c r="CJI21" s="129"/>
      <c r="CJJ21" s="129"/>
      <c r="CJK21" s="129"/>
      <c r="CJL21" s="129"/>
      <c r="CJM21" s="129"/>
      <c r="CJN21" s="129"/>
      <c r="CJO21" s="129"/>
      <c r="CJP21" s="129"/>
      <c r="CJQ21" s="129"/>
      <c r="CJR21" s="129"/>
      <c r="CJS21" s="129"/>
      <c r="CJT21" s="129"/>
      <c r="CJU21" s="129"/>
      <c r="CJV21" s="129"/>
      <c r="CJW21" s="129"/>
      <c r="CJX21" s="129"/>
      <c r="CJY21" s="129"/>
      <c r="CJZ21" s="129"/>
      <c r="CKA21" s="129"/>
      <c r="CKB21" s="129"/>
      <c r="CKC21" s="129"/>
      <c r="CKD21" s="129"/>
      <c r="CKE21" s="129"/>
      <c r="CKF21" s="129"/>
      <c r="CKG21" s="129"/>
      <c r="CKH21" s="129"/>
      <c r="CKI21" s="129"/>
      <c r="CKJ21" s="129"/>
      <c r="CKK21" s="129"/>
      <c r="CKL21" s="129"/>
      <c r="CKM21" s="129"/>
      <c r="CKN21" s="129"/>
      <c r="CKO21" s="129"/>
      <c r="CKP21" s="129"/>
      <c r="CKQ21" s="129"/>
      <c r="CKR21" s="129"/>
      <c r="CKS21" s="129"/>
      <c r="CKT21" s="129"/>
      <c r="CKU21" s="129"/>
      <c r="CKV21" s="129"/>
      <c r="CKW21" s="129"/>
      <c r="CKX21" s="129"/>
      <c r="CKY21" s="129"/>
      <c r="CKZ21" s="129"/>
      <c r="CLA21" s="129"/>
      <c r="CLB21" s="129"/>
      <c r="CLC21" s="129"/>
      <c r="CLD21" s="129"/>
      <c r="CLE21" s="129"/>
      <c r="CLF21" s="129"/>
      <c r="CLG21" s="129"/>
      <c r="CLH21" s="129"/>
      <c r="CLI21" s="129"/>
      <c r="CLJ21" s="129"/>
      <c r="CLK21" s="129"/>
      <c r="CLL21" s="129"/>
      <c r="CLM21" s="129"/>
      <c r="CLN21" s="129"/>
      <c r="CLO21" s="129"/>
      <c r="CLP21" s="129"/>
      <c r="CLQ21" s="129"/>
      <c r="CLR21" s="129"/>
      <c r="CLS21" s="129"/>
      <c r="CLT21" s="129"/>
      <c r="CLU21" s="129"/>
      <c r="CLV21" s="129"/>
      <c r="CLW21" s="129"/>
      <c r="CLX21" s="129"/>
      <c r="CLY21" s="129"/>
      <c r="CLZ21" s="129"/>
      <c r="CMA21" s="129"/>
      <c r="CMB21" s="129"/>
      <c r="CMC21" s="129"/>
      <c r="CMD21" s="129"/>
      <c r="CME21" s="129"/>
      <c r="CMF21" s="129"/>
      <c r="CMG21" s="129"/>
      <c r="CMH21" s="129"/>
      <c r="CMI21" s="129"/>
      <c r="CMJ21" s="129"/>
      <c r="CMK21" s="129"/>
      <c r="CML21" s="129"/>
      <c r="CMM21" s="129"/>
      <c r="CMN21" s="129"/>
      <c r="CMO21" s="129"/>
      <c r="CMP21" s="129"/>
      <c r="CMQ21" s="129"/>
      <c r="CMR21" s="129"/>
      <c r="CMS21" s="129"/>
      <c r="CMT21" s="129"/>
      <c r="CMU21" s="129"/>
      <c r="CMV21" s="129"/>
      <c r="CMW21" s="129"/>
      <c r="CMX21" s="129"/>
      <c r="CMY21" s="129"/>
      <c r="CMZ21" s="129"/>
      <c r="CNA21" s="129"/>
      <c r="CNB21" s="129"/>
      <c r="CNC21" s="129"/>
      <c r="CND21" s="129"/>
      <c r="CNE21" s="129"/>
      <c r="CNF21" s="129"/>
      <c r="CNG21" s="129"/>
      <c r="CNH21" s="129"/>
      <c r="CNI21" s="129"/>
      <c r="CNJ21" s="129"/>
      <c r="CNK21" s="129"/>
      <c r="CNL21" s="129"/>
      <c r="CNM21" s="129"/>
      <c r="CNN21" s="129"/>
      <c r="CNO21" s="129"/>
      <c r="CNP21" s="129"/>
      <c r="CNQ21" s="129"/>
      <c r="CNR21" s="129"/>
      <c r="CNS21" s="129"/>
      <c r="CNT21" s="129"/>
      <c r="CNU21" s="129"/>
      <c r="CNV21" s="129"/>
      <c r="CNW21" s="129"/>
      <c r="CNX21" s="129"/>
      <c r="CNY21" s="129"/>
      <c r="CNZ21" s="129"/>
      <c r="COA21" s="129"/>
      <c r="COB21" s="129"/>
      <c r="COC21" s="129"/>
      <c r="COD21" s="129"/>
      <c r="COE21" s="129"/>
      <c r="COF21" s="129"/>
      <c r="COG21" s="129"/>
      <c r="COH21" s="129"/>
      <c r="COI21" s="129"/>
      <c r="COJ21" s="129"/>
      <c r="COK21" s="129"/>
      <c r="COL21" s="129"/>
      <c r="COM21" s="129"/>
      <c r="CON21" s="129"/>
      <c r="COO21" s="129"/>
      <c r="COP21" s="129"/>
      <c r="COQ21" s="129"/>
      <c r="COR21" s="129"/>
      <c r="COS21" s="129"/>
      <c r="COT21" s="129"/>
      <c r="COU21" s="129"/>
      <c r="COV21" s="129"/>
      <c r="COW21" s="129"/>
      <c r="COX21" s="129"/>
      <c r="COY21" s="129"/>
      <c r="COZ21" s="129"/>
      <c r="CPA21" s="129"/>
      <c r="CPB21" s="129"/>
      <c r="CPC21" s="129"/>
      <c r="CPD21" s="129"/>
      <c r="CPE21" s="129"/>
      <c r="CPF21" s="129"/>
      <c r="CPG21" s="129"/>
      <c r="CPH21" s="129"/>
      <c r="CPI21" s="129"/>
      <c r="CPJ21" s="129"/>
      <c r="CPK21" s="129"/>
      <c r="CPL21" s="129"/>
      <c r="CPM21" s="129"/>
      <c r="CPN21" s="129"/>
      <c r="CPO21" s="129"/>
      <c r="CPP21" s="129"/>
      <c r="CPQ21" s="129"/>
      <c r="CPR21" s="129"/>
      <c r="CPS21" s="129"/>
      <c r="CPT21" s="129"/>
      <c r="CPU21" s="129"/>
      <c r="CPV21" s="129"/>
      <c r="CPW21" s="129"/>
      <c r="CPX21" s="129"/>
      <c r="CPY21" s="129"/>
      <c r="CPZ21" s="129"/>
      <c r="CQA21" s="129"/>
      <c r="CQB21" s="129"/>
      <c r="CQC21" s="129"/>
      <c r="CQD21" s="129"/>
      <c r="CQE21" s="129"/>
      <c r="CQF21" s="129"/>
      <c r="CQG21" s="129"/>
      <c r="CQH21" s="129"/>
      <c r="CQI21" s="129"/>
      <c r="CQJ21" s="129"/>
      <c r="CQK21" s="129"/>
      <c r="CQL21" s="129"/>
      <c r="CQM21" s="129"/>
      <c r="CQN21" s="129"/>
      <c r="CQO21" s="129"/>
      <c r="CQP21" s="129"/>
      <c r="CQQ21" s="129"/>
      <c r="CQR21" s="129"/>
      <c r="CQS21" s="129"/>
      <c r="CQT21" s="129"/>
      <c r="CQU21" s="129"/>
      <c r="CQV21" s="129"/>
      <c r="CQW21" s="129"/>
      <c r="CQX21" s="129"/>
      <c r="CQY21" s="129"/>
      <c r="CQZ21" s="129"/>
      <c r="CRA21" s="129"/>
      <c r="CRB21" s="129"/>
      <c r="CRC21" s="129"/>
      <c r="CRD21" s="129"/>
      <c r="CRE21" s="129"/>
      <c r="CRF21" s="129"/>
      <c r="CRG21" s="129"/>
      <c r="CRH21" s="129"/>
      <c r="CRI21" s="129"/>
      <c r="CRJ21" s="129"/>
      <c r="CRK21" s="129"/>
      <c r="CRL21" s="129"/>
      <c r="CRM21" s="129"/>
      <c r="CRN21" s="129"/>
      <c r="CRO21" s="129"/>
      <c r="CRP21" s="129"/>
      <c r="CRQ21" s="129"/>
      <c r="CRR21" s="129"/>
      <c r="CRS21" s="129"/>
      <c r="CRT21" s="129"/>
      <c r="CRU21" s="129"/>
      <c r="CRV21" s="129"/>
      <c r="CRW21" s="129"/>
      <c r="CRX21" s="129"/>
      <c r="CRY21" s="129"/>
      <c r="CRZ21" s="129"/>
      <c r="CSA21" s="129"/>
      <c r="CSB21" s="129"/>
      <c r="CSC21" s="129"/>
      <c r="CSD21" s="129"/>
      <c r="CSE21" s="129"/>
      <c r="CSF21" s="129"/>
      <c r="CSG21" s="129"/>
      <c r="CSH21" s="129"/>
      <c r="CSI21" s="129"/>
      <c r="CSJ21" s="129"/>
      <c r="CSK21" s="129"/>
      <c r="CSL21" s="129"/>
      <c r="CSM21" s="129"/>
      <c r="CSN21" s="129"/>
      <c r="CSO21" s="129"/>
      <c r="CSP21" s="129"/>
      <c r="CSQ21" s="129"/>
      <c r="CSR21" s="129"/>
      <c r="CSS21" s="129"/>
      <c r="CST21" s="129"/>
      <c r="CSU21" s="129"/>
      <c r="CSV21" s="129"/>
      <c r="CSW21" s="129"/>
      <c r="CSX21" s="129"/>
      <c r="CSY21" s="129"/>
      <c r="CSZ21" s="129"/>
      <c r="CTA21" s="129"/>
      <c r="CTB21" s="129"/>
      <c r="CTC21" s="129"/>
      <c r="CTD21" s="129"/>
      <c r="CTE21" s="129"/>
      <c r="CTF21" s="129"/>
      <c r="CTG21" s="129"/>
      <c r="CTH21" s="129"/>
      <c r="CTI21" s="129"/>
      <c r="CTJ21" s="129"/>
      <c r="CTK21" s="129"/>
      <c r="CTL21" s="129"/>
      <c r="CTM21" s="129"/>
      <c r="CTN21" s="129"/>
      <c r="CTO21" s="129"/>
      <c r="CTP21" s="129"/>
      <c r="CTQ21" s="129"/>
      <c r="CTR21" s="129"/>
      <c r="CTS21" s="129"/>
      <c r="CTT21" s="129"/>
      <c r="CTU21" s="129"/>
      <c r="CTV21" s="129"/>
      <c r="CTW21" s="129"/>
      <c r="CTX21" s="129"/>
      <c r="CTY21" s="129"/>
      <c r="CTZ21" s="129"/>
      <c r="CUA21" s="129"/>
      <c r="CUB21" s="129"/>
      <c r="CUC21" s="129"/>
      <c r="CUD21" s="129"/>
      <c r="CUE21" s="129"/>
      <c r="CUF21" s="129"/>
      <c r="CUG21" s="129"/>
      <c r="CUH21" s="129"/>
      <c r="CUI21" s="129"/>
      <c r="CUJ21" s="129"/>
      <c r="CUK21" s="129"/>
      <c r="CUL21" s="129"/>
      <c r="CUM21" s="129"/>
      <c r="CUN21" s="129"/>
      <c r="CUO21" s="129"/>
      <c r="CUP21" s="129"/>
      <c r="CUQ21" s="129"/>
      <c r="CUR21" s="129"/>
      <c r="CUS21" s="129"/>
      <c r="CUT21" s="129"/>
      <c r="CUU21" s="129"/>
      <c r="CUV21" s="129"/>
      <c r="CUW21" s="129"/>
      <c r="CUX21" s="129"/>
      <c r="CUY21" s="129"/>
      <c r="CUZ21" s="129"/>
      <c r="CVA21" s="129"/>
      <c r="CVB21" s="129"/>
      <c r="CVC21" s="129"/>
      <c r="CVD21" s="129"/>
      <c r="CVE21" s="129"/>
      <c r="CVF21" s="129"/>
      <c r="CVG21" s="129"/>
      <c r="CVH21" s="129"/>
      <c r="CVI21" s="129"/>
      <c r="CVJ21" s="129"/>
      <c r="CVK21" s="129"/>
      <c r="CVL21" s="129"/>
      <c r="CVM21" s="129"/>
      <c r="CVN21" s="129"/>
      <c r="CVO21" s="129"/>
      <c r="CVP21" s="129"/>
      <c r="CVQ21" s="129"/>
      <c r="CVR21" s="129"/>
      <c r="CVS21" s="129"/>
      <c r="CVT21" s="129"/>
      <c r="CVU21" s="129"/>
      <c r="CVV21" s="129"/>
      <c r="CVW21" s="129"/>
      <c r="CVX21" s="129"/>
      <c r="CVY21" s="129"/>
      <c r="CVZ21" s="129"/>
      <c r="CWA21" s="129"/>
      <c r="CWB21" s="129"/>
      <c r="CWC21" s="129"/>
      <c r="CWD21" s="129"/>
      <c r="CWE21" s="129"/>
      <c r="CWF21" s="129"/>
      <c r="CWG21" s="129"/>
      <c r="CWH21" s="129"/>
      <c r="CWI21" s="129"/>
      <c r="CWJ21" s="129"/>
      <c r="CWK21" s="129"/>
      <c r="CWL21" s="129"/>
      <c r="CWM21" s="129"/>
      <c r="CWN21" s="129"/>
      <c r="CWO21" s="129"/>
      <c r="CWP21" s="129"/>
      <c r="CWQ21" s="129"/>
      <c r="CWR21" s="129"/>
      <c r="CWS21" s="129"/>
      <c r="CWT21" s="129"/>
      <c r="CWU21" s="129"/>
      <c r="CWV21" s="129"/>
      <c r="CWW21" s="129"/>
      <c r="CWX21" s="129"/>
      <c r="CWY21" s="129"/>
      <c r="CWZ21" s="129"/>
      <c r="CXA21" s="129"/>
      <c r="CXB21" s="129"/>
      <c r="CXC21" s="129"/>
      <c r="CXD21" s="129"/>
      <c r="CXE21" s="129"/>
      <c r="CXF21" s="129"/>
      <c r="CXG21" s="129"/>
      <c r="CXH21" s="129"/>
      <c r="CXI21" s="129"/>
      <c r="CXJ21" s="129"/>
      <c r="CXK21" s="129"/>
      <c r="CXL21" s="129"/>
      <c r="CXM21" s="129"/>
      <c r="CXN21" s="129"/>
      <c r="CXO21" s="129"/>
      <c r="CXP21" s="129"/>
      <c r="CXQ21" s="129"/>
      <c r="CXR21" s="129"/>
      <c r="CXS21" s="129"/>
      <c r="CXT21" s="129"/>
      <c r="CXU21" s="129"/>
      <c r="CXV21" s="129"/>
      <c r="CXW21" s="129"/>
      <c r="CXX21" s="129"/>
      <c r="CXY21" s="129"/>
      <c r="CXZ21" s="129"/>
      <c r="CYA21" s="129"/>
      <c r="CYB21" s="129"/>
      <c r="CYC21" s="129"/>
      <c r="CYD21" s="129"/>
      <c r="CYE21" s="129"/>
      <c r="CYF21" s="129"/>
      <c r="CYG21" s="129"/>
      <c r="CYH21" s="129"/>
      <c r="CYI21" s="129"/>
      <c r="CYJ21" s="129"/>
      <c r="CYK21" s="129"/>
      <c r="CYL21" s="129"/>
      <c r="CYM21" s="129"/>
      <c r="CYN21" s="129"/>
      <c r="CYO21" s="129"/>
      <c r="CYP21" s="129"/>
      <c r="CYQ21" s="129"/>
      <c r="CYR21" s="129"/>
      <c r="CYS21" s="129"/>
      <c r="CYT21" s="129"/>
      <c r="CYU21" s="129"/>
      <c r="CYV21" s="129"/>
      <c r="CYW21" s="129"/>
      <c r="CYX21" s="129"/>
      <c r="CYY21" s="129"/>
      <c r="CYZ21" s="129"/>
      <c r="CZA21" s="129"/>
      <c r="CZB21" s="129"/>
      <c r="CZC21" s="129"/>
      <c r="CZD21" s="129"/>
      <c r="CZE21" s="129"/>
      <c r="CZF21" s="129"/>
      <c r="CZG21" s="129"/>
      <c r="CZH21" s="129"/>
      <c r="CZI21" s="129"/>
      <c r="CZJ21" s="129"/>
      <c r="CZK21" s="129"/>
      <c r="CZL21" s="129"/>
      <c r="CZM21" s="129"/>
      <c r="CZN21" s="129"/>
      <c r="CZO21" s="129"/>
      <c r="CZP21" s="129"/>
      <c r="CZQ21" s="129"/>
      <c r="CZR21" s="129"/>
      <c r="CZS21" s="129"/>
      <c r="CZT21" s="129"/>
      <c r="CZU21" s="129"/>
      <c r="CZV21" s="129"/>
      <c r="CZW21" s="129"/>
      <c r="CZX21" s="129"/>
      <c r="CZY21" s="129"/>
      <c r="CZZ21" s="129"/>
      <c r="DAA21" s="129"/>
      <c r="DAB21" s="129"/>
      <c r="DAC21" s="129"/>
      <c r="DAD21" s="129"/>
      <c r="DAE21" s="129"/>
      <c r="DAF21" s="129"/>
      <c r="DAG21" s="129"/>
      <c r="DAH21" s="129"/>
      <c r="DAI21" s="129"/>
      <c r="DAJ21" s="129"/>
      <c r="DAK21" s="129"/>
      <c r="DAL21" s="129"/>
      <c r="DAM21" s="129"/>
      <c r="DAN21" s="129"/>
      <c r="DAO21" s="129"/>
      <c r="DAP21" s="129"/>
      <c r="DAQ21" s="129"/>
      <c r="DAR21" s="129"/>
      <c r="DAS21" s="129"/>
      <c r="DAT21" s="129"/>
      <c r="DAU21" s="129"/>
      <c r="DAV21" s="129"/>
      <c r="DAW21" s="129"/>
      <c r="DAX21" s="129"/>
      <c r="DAY21" s="129"/>
      <c r="DAZ21" s="129"/>
      <c r="DBA21" s="129"/>
      <c r="DBB21" s="129"/>
      <c r="DBC21" s="129"/>
      <c r="DBD21" s="129"/>
      <c r="DBE21" s="129"/>
      <c r="DBF21" s="129"/>
      <c r="DBG21" s="129"/>
      <c r="DBH21" s="129"/>
      <c r="DBI21" s="129"/>
      <c r="DBJ21" s="129"/>
      <c r="DBK21" s="129"/>
      <c r="DBL21" s="129"/>
      <c r="DBM21" s="129"/>
      <c r="DBN21" s="129"/>
      <c r="DBO21" s="129"/>
      <c r="DBP21" s="129"/>
      <c r="DBQ21" s="129"/>
      <c r="DBR21" s="129"/>
      <c r="DBS21" s="129"/>
      <c r="DBT21" s="129"/>
      <c r="DBU21" s="129"/>
      <c r="DBV21" s="129"/>
      <c r="DBW21" s="129"/>
      <c r="DBX21" s="129"/>
      <c r="DBY21" s="129"/>
      <c r="DBZ21" s="129"/>
      <c r="DCA21" s="129"/>
      <c r="DCB21" s="129"/>
      <c r="DCC21" s="129"/>
      <c r="DCD21" s="129"/>
      <c r="DCE21" s="129"/>
      <c r="DCF21" s="129"/>
      <c r="DCG21" s="129"/>
      <c r="DCH21" s="129"/>
      <c r="DCI21" s="129"/>
      <c r="DCJ21" s="129"/>
      <c r="DCK21" s="129"/>
      <c r="DCL21" s="129"/>
      <c r="DCM21" s="129"/>
      <c r="DCN21" s="129"/>
      <c r="DCO21" s="129"/>
      <c r="DCP21" s="129"/>
      <c r="DCQ21" s="129"/>
      <c r="DCR21" s="129"/>
      <c r="DCS21" s="129"/>
      <c r="DCT21" s="129"/>
      <c r="DCU21" s="129"/>
      <c r="DCV21" s="129"/>
      <c r="DCW21" s="129"/>
      <c r="DCX21" s="129"/>
      <c r="DCY21" s="129"/>
      <c r="DCZ21" s="129"/>
      <c r="DDA21" s="129"/>
      <c r="DDB21" s="129"/>
      <c r="DDC21" s="129"/>
      <c r="DDD21" s="129"/>
      <c r="DDE21" s="129"/>
      <c r="DDF21" s="129"/>
      <c r="DDG21" s="129"/>
      <c r="DDH21" s="129"/>
      <c r="DDI21" s="129"/>
      <c r="DDJ21" s="129"/>
      <c r="DDK21" s="129"/>
      <c r="DDL21" s="129"/>
      <c r="DDM21" s="129"/>
      <c r="DDN21" s="129"/>
      <c r="DDO21" s="129"/>
      <c r="DDP21" s="129"/>
      <c r="DDQ21" s="129"/>
      <c r="DDR21" s="129"/>
      <c r="DDS21" s="129"/>
      <c r="DDT21" s="129"/>
      <c r="DDU21" s="129"/>
      <c r="DDV21" s="129"/>
      <c r="DDW21" s="129"/>
      <c r="DDX21" s="129"/>
      <c r="DDY21" s="129"/>
      <c r="DDZ21" s="129"/>
      <c r="DEA21" s="129"/>
      <c r="DEB21" s="129"/>
      <c r="DEC21" s="129"/>
      <c r="DED21" s="129"/>
      <c r="DEE21" s="129"/>
      <c r="DEF21" s="129"/>
      <c r="DEG21" s="129"/>
      <c r="DEH21" s="129"/>
      <c r="DEI21" s="129"/>
      <c r="DEJ21" s="129"/>
      <c r="DEK21" s="129"/>
      <c r="DEL21" s="129"/>
      <c r="DEM21" s="129"/>
      <c r="DEN21" s="129"/>
      <c r="DEO21" s="129"/>
      <c r="DEP21" s="129"/>
      <c r="DEQ21" s="129"/>
      <c r="DER21" s="129"/>
      <c r="DES21" s="129"/>
      <c r="DET21" s="129"/>
      <c r="DEU21" s="129"/>
      <c r="DEV21" s="129"/>
      <c r="DEW21" s="129"/>
      <c r="DEX21" s="129"/>
      <c r="DEY21" s="129"/>
      <c r="DEZ21" s="129"/>
      <c r="DFA21" s="129"/>
      <c r="DFB21" s="129"/>
      <c r="DFC21" s="129"/>
      <c r="DFD21" s="129"/>
      <c r="DFE21" s="129"/>
      <c r="DFF21" s="129"/>
      <c r="DFG21" s="129"/>
      <c r="DFH21" s="129"/>
      <c r="DFI21" s="129"/>
      <c r="DFJ21" s="129"/>
      <c r="DFK21" s="129"/>
      <c r="DFL21" s="129"/>
      <c r="DFM21" s="129"/>
      <c r="DFN21" s="129"/>
      <c r="DFO21" s="129"/>
      <c r="DFP21" s="129"/>
      <c r="DFQ21" s="129"/>
      <c r="DFR21" s="129"/>
      <c r="DFS21" s="129"/>
      <c r="DFT21" s="129"/>
      <c r="DFU21" s="129"/>
      <c r="DFV21" s="129"/>
      <c r="DFW21" s="129"/>
      <c r="DFX21" s="129"/>
      <c r="DFY21" s="129"/>
      <c r="DFZ21" s="129"/>
      <c r="DGA21" s="129"/>
      <c r="DGB21" s="129"/>
      <c r="DGC21" s="129"/>
      <c r="DGD21" s="129"/>
      <c r="DGE21" s="129"/>
      <c r="DGF21" s="129"/>
      <c r="DGG21" s="129"/>
      <c r="DGH21" s="129"/>
      <c r="DGI21" s="129"/>
      <c r="DGJ21" s="129"/>
      <c r="DGK21" s="129"/>
      <c r="DGL21" s="129"/>
      <c r="DGM21" s="129"/>
      <c r="DGN21" s="129"/>
      <c r="DGO21" s="129"/>
      <c r="DGP21" s="129"/>
      <c r="DGQ21" s="129"/>
      <c r="DGR21" s="129"/>
      <c r="DGS21" s="129"/>
      <c r="DGT21" s="129"/>
      <c r="DGU21" s="129"/>
      <c r="DGV21" s="129"/>
      <c r="DGW21" s="129"/>
      <c r="DGX21" s="129"/>
      <c r="DGY21" s="129"/>
      <c r="DGZ21" s="129"/>
      <c r="DHA21" s="129"/>
      <c r="DHB21" s="129"/>
      <c r="DHC21" s="129"/>
      <c r="DHD21" s="129"/>
      <c r="DHE21" s="129"/>
      <c r="DHF21" s="129"/>
      <c r="DHG21" s="129"/>
      <c r="DHH21" s="129"/>
      <c r="DHI21" s="129"/>
      <c r="DHJ21" s="129"/>
      <c r="DHK21" s="129"/>
      <c r="DHL21" s="129"/>
      <c r="DHM21" s="129"/>
      <c r="DHN21" s="129"/>
      <c r="DHO21" s="129"/>
      <c r="DHP21" s="129"/>
      <c r="DHQ21" s="129"/>
      <c r="DHR21" s="129"/>
      <c r="DHS21" s="129"/>
      <c r="DHT21" s="129"/>
      <c r="DHU21" s="129"/>
      <c r="DHV21" s="129"/>
      <c r="DHW21" s="129"/>
      <c r="DHX21" s="129"/>
      <c r="DHY21" s="129"/>
      <c r="DHZ21" s="129"/>
      <c r="DIA21" s="129"/>
      <c r="DIB21" s="129"/>
      <c r="DIC21" s="129"/>
      <c r="DID21" s="129"/>
      <c r="DIE21" s="129"/>
      <c r="DIF21" s="129"/>
      <c r="DIG21" s="129"/>
      <c r="DIH21" s="129"/>
      <c r="DII21" s="129"/>
      <c r="DIJ21" s="129"/>
      <c r="DIK21" s="129"/>
      <c r="DIL21" s="129"/>
      <c r="DIM21" s="129"/>
      <c r="DIN21" s="129"/>
      <c r="DIO21" s="129"/>
      <c r="DIP21" s="129"/>
      <c r="DIQ21" s="129"/>
      <c r="DIR21" s="129"/>
      <c r="DIS21" s="129"/>
      <c r="DIT21" s="129"/>
      <c r="DIU21" s="129"/>
      <c r="DIV21" s="129"/>
      <c r="DIW21" s="129"/>
      <c r="DIX21" s="129"/>
      <c r="DIY21" s="129"/>
      <c r="DIZ21" s="129"/>
      <c r="DJA21" s="129"/>
      <c r="DJB21" s="129"/>
      <c r="DJC21" s="129"/>
      <c r="DJD21" s="129"/>
      <c r="DJE21" s="129"/>
      <c r="DJF21" s="129"/>
      <c r="DJG21" s="129"/>
      <c r="DJH21" s="129"/>
      <c r="DJI21" s="129"/>
      <c r="DJJ21" s="129"/>
      <c r="DJK21" s="129"/>
      <c r="DJL21" s="129"/>
      <c r="DJM21" s="129"/>
      <c r="DJN21" s="129"/>
      <c r="DJO21" s="129"/>
      <c r="DJP21" s="129"/>
      <c r="DJQ21" s="129"/>
      <c r="DJR21" s="129"/>
      <c r="DJS21" s="129"/>
      <c r="DJT21" s="129"/>
      <c r="DJU21" s="129"/>
      <c r="DJV21" s="129"/>
      <c r="DJW21" s="129"/>
      <c r="DJX21" s="129"/>
      <c r="DJY21" s="129"/>
      <c r="DJZ21" s="129"/>
      <c r="DKA21" s="129"/>
      <c r="DKB21" s="129"/>
      <c r="DKC21" s="129"/>
      <c r="DKD21" s="129"/>
      <c r="DKE21" s="129"/>
      <c r="DKF21" s="129"/>
      <c r="DKG21" s="129"/>
      <c r="DKH21" s="129"/>
      <c r="DKI21" s="129"/>
      <c r="DKJ21" s="129"/>
      <c r="DKK21" s="129"/>
      <c r="DKL21" s="129"/>
      <c r="DKM21" s="129"/>
      <c r="DKN21" s="129"/>
      <c r="DKO21" s="129"/>
      <c r="DKP21" s="129"/>
      <c r="DKQ21" s="129"/>
      <c r="DKR21" s="129"/>
      <c r="DKS21" s="129"/>
      <c r="DKT21" s="129"/>
      <c r="DKU21" s="129"/>
      <c r="DKV21" s="129"/>
      <c r="DKW21" s="129"/>
      <c r="DKX21" s="129"/>
      <c r="DKY21" s="129"/>
      <c r="DKZ21" s="129"/>
      <c r="DLA21" s="129"/>
      <c r="DLB21" s="129"/>
      <c r="DLC21" s="129"/>
      <c r="DLD21" s="129"/>
      <c r="DLE21" s="129"/>
      <c r="DLF21" s="129"/>
      <c r="DLG21" s="129"/>
      <c r="DLH21" s="129"/>
      <c r="DLI21" s="129"/>
      <c r="DLJ21" s="129"/>
      <c r="DLK21" s="129"/>
      <c r="DLL21" s="129"/>
      <c r="DLM21" s="129"/>
      <c r="DLN21" s="129"/>
      <c r="DLO21" s="129"/>
      <c r="DLP21" s="129"/>
      <c r="DLQ21" s="129"/>
      <c r="DLR21" s="129"/>
      <c r="DLS21" s="129"/>
      <c r="DLT21" s="129"/>
      <c r="DLU21" s="129"/>
      <c r="DLV21" s="129"/>
      <c r="DLW21" s="129"/>
      <c r="DLX21" s="129"/>
      <c r="DLY21" s="129"/>
      <c r="DLZ21" s="129"/>
      <c r="DMA21" s="129"/>
      <c r="DMB21" s="129"/>
      <c r="DMC21" s="129"/>
      <c r="DMD21" s="129"/>
      <c r="DME21" s="129"/>
      <c r="DMF21" s="129"/>
      <c r="DMG21" s="129"/>
      <c r="DMH21" s="129"/>
      <c r="DMI21" s="129"/>
      <c r="DMJ21" s="129"/>
      <c r="DMK21" s="129"/>
      <c r="DML21" s="129"/>
      <c r="DMM21" s="129"/>
      <c r="DMN21" s="129"/>
      <c r="DMO21" s="129"/>
      <c r="DMP21" s="129"/>
      <c r="DMQ21" s="129"/>
      <c r="DMR21" s="129"/>
      <c r="DMS21" s="129"/>
      <c r="DMT21" s="129"/>
      <c r="DMU21" s="129"/>
      <c r="DMV21" s="129"/>
      <c r="DMW21" s="129"/>
      <c r="DMX21" s="129"/>
      <c r="DMY21" s="129"/>
      <c r="DMZ21" s="129"/>
      <c r="DNA21" s="129"/>
      <c r="DNB21" s="129"/>
      <c r="DNC21" s="129"/>
      <c r="DND21" s="129"/>
      <c r="DNE21" s="129"/>
      <c r="DNF21" s="129"/>
      <c r="DNG21" s="129"/>
      <c r="DNH21" s="129"/>
      <c r="DNI21" s="129"/>
      <c r="DNJ21" s="129"/>
      <c r="DNK21" s="129"/>
      <c r="DNL21" s="129"/>
      <c r="DNM21" s="129"/>
      <c r="DNN21" s="129"/>
      <c r="DNO21" s="129"/>
      <c r="DNP21" s="129"/>
      <c r="DNQ21" s="129"/>
      <c r="DNR21" s="129"/>
      <c r="DNS21" s="129"/>
      <c r="DNT21" s="129"/>
      <c r="DNU21" s="129"/>
      <c r="DNV21" s="129"/>
      <c r="DNW21" s="129"/>
      <c r="DNX21" s="129"/>
      <c r="DNY21" s="129"/>
      <c r="DNZ21" s="129"/>
      <c r="DOA21" s="129"/>
      <c r="DOB21" s="129"/>
      <c r="DOC21" s="129"/>
      <c r="DOD21" s="129"/>
      <c r="DOE21" s="129"/>
      <c r="DOF21" s="129"/>
      <c r="DOG21" s="129"/>
      <c r="DOH21" s="129"/>
      <c r="DOI21" s="129"/>
      <c r="DOJ21" s="129"/>
      <c r="DOK21" s="129"/>
      <c r="DOL21" s="129"/>
      <c r="DOM21" s="129"/>
      <c r="DON21" s="129"/>
      <c r="DOO21" s="129"/>
      <c r="DOP21" s="129"/>
      <c r="DOQ21" s="129"/>
      <c r="DOR21" s="129"/>
      <c r="DOS21" s="129"/>
      <c r="DOT21" s="129"/>
      <c r="DOU21" s="129"/>
      <c r="DOV21" s="129"/>
      <c r="DOW21" s="129"/>
      <c r="DOX21" s="129"/>
      <c r="DOY21" s="129"/>
      <c r="DOZ21" s="129"/>
      <c r="DPA21" s="129"/>
      <c r="DPB21" s="129"/>
      <c r="DPC21" s="129"/>
      <c r="DPD21" s="129"/>
      <c r="DPE21" s="129"/>
      <c r="DPF21" s="129"/>
      <c r="DPG21" s="129"/>
      <c r="DPH21" s="129"/>
      <c r="DPI21" s="129"/>
      <c r="DPJ21" s="129"/>
      <c r="DPK21" s="129"/>
      <c r="DPL21" s="129"/>
      <c r="DPM21" s="129"/>
      <c r="DPN21" s="129"/>
      <c r="DPO21" s="129"/>
      <c r="DPP21" s="129"/>
      <c r="DPQ21" s="129"/>
      <c r="DPR21" s="129"/>
      <c r="DPS21" s="129"/>
      <c r="DPT21" s="129"/>
      <c r="DPU21" s="129"/>
      <c r="DPV21" s="129"/>
      <c r="DPW21" s="129"/>
      <c r="DPX21" s="129"/>
      <c r="DPY21" s="129"/>
      <c r="DPZ21" s="129"/>
      <c r="DQA21" s="129"/>
      <c r="DQB21" s="129"/>
      <c r="DQC21" s="129"/>
      <c r="DQD21" s="129"/>
      <c r="DQE21" s="129"/>
      <c r="DQF21" s="129"/>
      <c r="DQG21" s="129"/>
      <c r="DQH21" s="129"/>
      <c r="DQI21" s="129"/>
      <c r="DQJ21" s="129"/>
      <c r="DQK21" s="129"/>
      <c r="DQL21" s="129"/>
      <c r="DQM21" s="129"/>
      <c r="DQN21" s="129"/>
      <c r="DQO21" s="129"/>
      <c r="DQP21" s="129"/>
      <c r="DQQ21" s="129"/>
      <c r="DQR21" s="129"/>
      <c r="DQS21" s="129"/>
      <c r="DQT21" s="129"/>
      <c r="DQU21" s="129"/>
      <c r="DQV21" s="129"/>
      <c r="DQW21" s="129"/>
      <c r="DQX21" s="129"/>
      <c r="DQY21" s="129"/>
      <c r="DQZ21" s="129"/>
      <c r="DRA21" s="129"/>
      <c r="DRB21" s="129"/>
      <c r="DRC21" s="129"/>
      <c r="DRD21" s="129"/>
      <c r="DRE21" s="129"/>
      <c r="DRF21" s="129"/>
      <c r="DRG21" s="129"/>
      <c r="DRH21" s="129"/>
      <c r="DRI21" s="129"/>
      <c r="DRJ21" s="129"/>
      <c r="DRK21" s="129"/>
      <c r="DRL21" s="129"/>
      <c r="DRM21" s="129"/>
      <c r="DRN21" s="129"/>
      <c r="DRO21" s="129"/>
      <c r="DRP21" s="129"/>
      <c r="DRQ21" s="129"/>
      <c r="DRR21" s="129"/>
      <c r="DRS21" s="129"/>
      <c r="DRT21" s="129"/>
      <c r="DRU21" s="129"/>
      <c r="DRV21" s="129"/>
      <c r="DRW21" s="129"/>
      <c r="DRX21" s="129"/>
      <c r="DRY21" s="129"/>
      <c r="DRZ21" s="129"/>
      <c r="DSA21" s="129"/>
      <c r="DSB21" s="129"/>
      <c r="DSC21" s="129"/>
      <c r="DSD21" s="129"/>
      <c r="DSE21" s="129"/>
      <c r="DSF21" s="129"/>
      <c r="DSG21" s="129"/>
      <c r="DSH21" s="129"/>
      <c r="DSI21" s="129"/>
      <c r="DSJ21" s="129"/>
      <c r="DSK21" s="129"/>
      <c r="DSL21" s="129"/>
      <c r="DSM21" s="129"/>
      <c r="DSN21" s="129"/>
      <c r="DSO21" s="129"/>
      <c r="DSP21" s="129"/>
      <c r="DSQ21" s="129"/>
      <c r="DSR21" s="129"/>
      <c r="DSS21" s="129"/>
      <c r="DST21" s="129"/>
      <c r="DSU21" s="129"/>
      <c r="DSV21" s="129"/>
      <c r="DSW21" s="129"/>
      <c r="DSX21" s="129"/>
      <c r="DSY21" s="129"/>
      <c r="DSZ21" s="129"/>
      <c r="DTA21" s="129"/>
      <c r="DTB21" s="129"/>
      <c r="DTC21" s="129"/>
      <c r="DTD21" s="129"/>
      <c r="DTE21" s="129"/>
      <c r="DTF21" s="129"/>
      <c r="DTG21" s="129"/>
      <c r="DTH21" s="129"/>
      <c r="DTI21" s="129"/>
      <c r="DTJ21" s="129"/>
      <c r="DTK21" s="129"/>
      <c r="DTL21" s="129"/>
      <c r="DTM21" s="129"/>
      <c r="DTN21" s="129"/>
      <c r="DTO21" s="129"/>
      <c r="DTP21" s="129"/>
      <c r="DTQ21" s="129"/>
      <c r="DTR21" s="129"/>
      <c r="DTS21" s="129"/>
      <c r="DTT21" s="129"/>
      <c r="DTU21" s="129"/>
      <c r="DTV21" s="129"/>
      <c r="DTW21" s="129"/>
      <c r="DTX21" s="129"/>
      <c r="DTY21" s="129"/>
      <c r="DTZ21" s="129"/>
      <c r="DUA21" s="129"/>
      <c r="DUB21" s="129"/>
      <c r="DUC21" s="129"/>
      <c r="DUD21" s="129"/>
      <c r="DUE21" s="129"/>
      <c r="DUF21" s="129"/>
      <c r="DUG21" s="129"/>
      <c r="DUH21" s="129"/>
      <c r="DUI21" s="129"/>
      <c r="DUJ21" s="129"/>
      <c r="DUK21" s="129"/>
      <c r="DUL21" s="129"/>
      <c r="DUM21" s="129"/>
      <c r="DUN21" s="129"/>
      <c r="DUO21" s="129"/>
      <c r="DUP21" s="129"/>
      <c r="DUQ21" s="129"/>
      <c r="DUR21" s="129"/>
      <c r="DUS21" s="129"/>
      <c r="DUT21" s="129"/>
      <c r="DUU21" s="129"/>
      <c r="DUV21" s="129"/>
      <c r="DUW21" s="129"/>
      <c r="DUX21" s="129"/>
      <c r="DUY21" s="129"/>
      <c r="DUZ21" s="129"/>
      <c r="DVA21" s="129"/>
      <c r="DVB21" s="129"/>
      <c r="DVC21" s="129"/>
      <c r="DVD21" s="129"/>
      <c r="DVE21" s="129"/>
      <c r="DVF21" s="129"/>
      <c r="DVG21" s="129"/>
      <c r="DVH21" s="129"/>
      <c r="DVI21" s="129"/>
      <c r="DVJ21" s="129"/>
      <c r="DVK21" s="129"/>
      <c r="DVL21" s="129"/>
      <c r="DVM21" s="129"/>
      <c r="DVN21" s="129"/>
      <c r="DVO21" s="129"/>
      <c r="DVP21" s="129"/>
      <c r="DVQ21" s="129"/>
      <c r="DVR21" s="129"/>
      <c r="DVS21" s="129"/>
      <c r="DVT21" s="129"/>
      <c r="DVU21" s="129"/>
      <c r="DVV21" s="129"/>
      <c r="DVW21" s="129"/>
      <c r="DVX21" s="129"/>
      <c r="DVY21" s="129"/>
      <c r="DVZ21" s="129"/>
      <c r="DWA21" s="129"/>
      <c r="DWB21" s="129"/>
      <c r="DWC21" s="129"/>
      <c r="DWD21" s="129"/>
      <c r="DWE21" s="129"/>
      <c r="DWF21" s="129"/>
      <c r="DWG21" s="129"/>
      <c r="DWH21" s="129"/>
      <c r="DWI21" s="129"/>
      <c r="DWJ21" s="129"/>
      <c r="DWK21" s="129"/>
      <c r="DWL21" s="129"/>
      <c r="DWM21" s="129"/>
      <c r="DWN21" s="129"/>
      <c r="DWO21" s="129"/>
      <c r="DWP21" s="129"/>
      <c r="DWQ21" s="129"/>
      <c r="DWR21" s="129"/>
      <c r="DWS21" s="129"/>
      <c r="DWT21" s="129"/>
      <c r="DWU21" s="129"/>
      <c r="DWV21" s="129"/>
      <c r="DWW21" s="129"/>
      <c r="DWX21" s="129"/>
      <c r="DWY21" s="129"/>
      <c r="DWZ21" s="129"/>
      <c r="DXA21" s="129"/>
      <c r="DXB21" s="129"/>
      <c r="DXC21" s="129"/>
      <c r="DXD21" s="129"/>
      <c r="DXE21" s="129"/>
      <c r="DXF21" s="129"/>
      <c r="DXG21" s="129"/>
      <c r="DXH21" s="129"/>
      <c r="DXI21" s="129"/>
      <c r="DXJ21" s="129"/>
      <c r="DXK21" s="129"/>
      <c r="DXL21" s="129"/>
      <c r="DXM21" s="129"/>
      <c r="DXN21" s="129"/>
      <c r="DXO21" s="129"/>
      <c r="DXP21" s="129"/>
      <c r="DXQ21" s="129"/>
      <c r="DXR21" s="129"/>
      <c r="DXS21" s="129"/>
      <c r="DXT21" s="129"/>
      <c r="DXU21" s="129"/>
      <c r="DXV21" s="129"/>
      <c r="DXW21" s="129"/>
      <c r="DXX21" s="129"/>
      <c r="DXY21" s="129"/>
      <c r="DXZ21" s="129"/>
      <c r="DYA21" s="129"/>
      <c r="DYB21" s="129"/>
      <c r="DYC21" s="129"/>
      <c r="DYD21" s="129"/>
      <c r="DYE21" s="129"/>
      <c r="DYF21" s="129"/>
      <c r="DYG21" s="129"/>
      <c r="DYH21" s="129"/>
      <c r="DYI21" s="129"/>
      <c r="DYJ21" s="129"/>
      <c r="DYK21" s="129"/>
      <c r="DYL21" s="129"/>
      <c r="DYM21" s="129"/>
      <c r="DYN21" s="129"/>
      <c r="DYO21" s="129"/>
      <c r="DYP21" s="129"/>
      <c r="DYQ21" s="129"/>
      <c r="DYR21" s="129"/>
      <c r="DYS21" s="129"/>
      <c r="DYT21" s="129"/>
      <c r="DYU21" s="129"/>
      <c r="DYV21" s="129"/>
      <c r="DYW21" s="129"/>
      <c r="DYX21" s="129"/>
      <c r="DYY21" s="129"/>
      <c r="DYZ21" s="129"/>
      <c r="DZA21" s="129"/>
      <c r="DZB21" s="129"/>
      <c r="DZC21" s="129"/>
      <c r="DZD21" s="129"/>
      <c r="DZE21" s="129"/>
      <c r="DZF21" s="129"/>
      <c r="DZG21" s="129"/>
      <c r="DZH21" s="129"/>
      <c r="DZI21" s="129"/>
      <c r="DZJ21" s="129"/>
      <c r="DZK21" s="129"/>
      <c r="DZL21" s="129"/>
      <c r="DZM21" s="129"/>
      <c r="DZN21" s="129"/>
      <c r="DZO21" s="129"/>
      <c r="DZP21" s="129"/>
      <c r="DZQ21" s="129"/>
      <c r="DZR21" s="129"/>
      <c r="DZS21" s="129"/>
      <c r="DZT21" s="129"/>
      <c r="DZU21" s="129"/>
      <c r="DZV21" s="129"/>
      <c r="DZW21" s="129"/>
      <c r="DZX21" s="129"/>
      <c r="DZY21" s="129"/>
      <c r="DZZ21" s="129"/>
      <c r="EAA21" s="129"/>
      <c r="EAB21" s="129"/>
      <c r="EAC21" s="129"/>
      <c r="EAD21" s="129"/>
      <c r="EAE21" s="129"/>
      <c r="EAF21" s="129"/>
      <c r="EAG21" s="129"/>
      <c r="EAH21" s="129"/>
      <c r="EAI21" s="129"/>
      <c r="EAJ21" s="129"/>
      <c r="EAK21" s="129"/>
      <c r="EAL21" s="129"/>
      <c r="EAM21" s="129"/>
      <c r="EAN21" s="129"/>
      <c r="EAO21" s="129"/>
      <c r="EAP21" s="129"/>
      <c r="EAQ21" s="129"/>
      <c r="EAR21" s="129"/>
      <c r="EAS21" s="129"/>
      <c r="EAT21" s="129"/>
      <c r="EAU21" s="129"/>
      <c r="EAV21" s="129"/>
      <c r="EAW21" s="129"/>
      <c r="EAX21" s="129"/>
      <c r="EAY21" s="129"/>
      <c r="EAZ21" s="129"/>
      <c r="EBA21" s="129"/>
      <c r="EBB21" s="129"/>
      <c r="EBC21" s="129"/>
      <c r="EBD21" s="129"/>
      <c r="EBE21" s="129"/>
      <c r="EBF21" s="129"/>
      <c r="EBG21" s="129"/>
      <c r="EBH21" s="129"/>
      <c r="EBI21" s="129"/>
      <c r="EBJ21" s="129"/>
      <c r="EBK21" s="129"/>
      <c r="EBL21" s="129"/>
      <c r="EBM21" s="129"/>
      <c r="EBN21" s="129"/>
      <c r="EBO21" s="129"/>
      <c r="EBP21" s="129"/>
      <c r="EBQ21" s="129"/>
      <c r="EBR21" s="129"/>
      <c r="EBS21" s="129"/>
      <c r="EBT21" s="129"/>
      <c r="EBU21" s="129"/>
      <c r="EBV21" s="129"/>
      <c r="EBW21" s="129"/>
      <c r="EBX21" s="129"/>
      <c r="EBY21" s="129"/>
      <c r="EBZ21" s="129"/>
      <c r="ECA21" s="129"/>
      <c r="ECB21" s="129"/>
      <c r="ECC21" s="129"/>
      <c r="ECD21" s="129"/>
      <c r="ECE21" s="129"/>
      <c r="ECF21" s="129"/>
      <c r="ECG21" s="129"/>
      <c r="ECH21" s="129"/>
      <c r="ECI21" s="129"/>
      <c r="ECJ21" s="129"/>
      <c r="ECK21" s="129"/>
      <c r="ECL21" s="129"/>
      <c r="ECM21" s="129"/>
      <c r="ECN21" s="129"/>
      <c r="ECO21" s="129"/>
      <c r="ECP21" s="129"/>
      <c r="ECQ21" s="129"/>
      <c r="ECR21" s="129"/>
      <c r="ECS21" s="129"/>
      <c r="ECT21" s="129"/>
      <c r="ECU21" s="129"/>
      <c r="ECV21" s="129"/>
      <c r="ECW21" s="129"/>
      <c r="ECX21" s="129"/>
      <c r="ECY21" s="129"/>
      <c r="ECZ21" s="129"/>
      <c r="EDA21" s="129"/>
      <c r="EDB21" s="129"/>
      <c r="EDC21" s="129"/>
      <c r="EDD21" s="129"/>
      <c r="EDE21" s="129"/>
      <c r="EDF21" s="129"/>
      <c r="EDG21" s="129"/>
      <c r="EDH21" s="129"/>
      <c r="EDI21" s="129"/>
      <c r="EDJ21" s="129"/>
      <c r="EDK21" s="129"/>
      <c r="EDL21" s="129"/>
      <c r="EDM21" s="129"/>
      <c r="EDN21" s="129"/>
      <c r="EDO21" s="129"/>
      <c r="EDP21" s="129"/>
      <c r="EDQ21" s="129"/>
      <c r="EDR21" s="129"/>
      <c r="EDS21" s="129"/>
      <c r="EDT21" s="129"/>
      <c r="EDU21" s="129"/>
      <c r="EDV21" s="129"/>
      <c r="EDW21" s="129"/>
      <c r="EDX21" s="129"/>
      <c r="EDY21" s="129"/>
      <c r="EDZ21" s="129"/>
      <c r="EEA21" s="129"/>
      <c r="EEB21" s="129"/>
      <c r="EEC21" s="129"/>
      <c r="EED21" s="129"/>
      <c r="EEE21" s="129"/>
      <c r="EEF21" s="129"/>
      <c r="EEG21" s="129"/>
      <c r="EEH21" s="129"/>
      <c r="EEI21" s="129"/>
      <c r="EEJ21" s="129"/>
      <c r="EEK21" s="129"/>
      <c r="EEL21" s="129"/>
      <c r="EEM21" s="129"/>
      <c r="EEN21" s="129"/>
      <c r="EEO21" s="129"/>
      <c r="EEP21" s="129"/>
      <c r="EEQ21" s="129"/>
      <c r="EER21" s="129"/>
      <c r="EES21" s="129"/>
      <c r="EET21" s="129"/>
      <c r="EEU21" s="129"/>
      <c r="EEV21" s="129"/>
      <c r="EEW21" s="129"/>
      <c r="EEX21" s="129"/>
      <c r="EEY21" s="129"/>
      <c r="EEZ21" s="129"/>
      <c r="EFA21" s="129"/>
      <c r="EFB21" s="129"/>
      <c r="EFC21" s="129"/>
      <c r="EFD21" s="129"/>
      <c r="EFE21" s="129"/>
      <c r="EFF21" s="129"/>
      <c r="EFG21" s="129"/>
      <c r="EFH21" s="129"/>
      <c r="EFI21" s="129"/>
      <c r="EFJ21" s="129"/>
      <c r="EFK21" s="129"/>
      <c r="EFL21" s="129"/>
      <c r="EFM21" s="129"/>
      <c r="EFN21" s="129"/>
      <c r="EFO21" s="129"/>
      <c r="EFP21" s="129"/>
      <c r="EFQ21" s="129"/>
      <c r="EFR21" s="129"/>
      <c r="EFS21" s="129"/>
      <c r="EFT21" s="129"/>
      <c r="EFU21" s="129"/>
      <c r="EFV21" s="129"/>
      <c r="EFW21" s="129"/>
      <c r="EFX21" s="129"/>
      <c r="EFY21" s="129"/>
      <c r="EFZ21" s="129"/>
      <c r="EGA21" s="129"/>
      <c r="EGB21" s="129"/>
      <c r="EGC21" s="129"/>
      <c r="EGD21" s="129"/>
      <c r="EGE21" s="129"/>
      <c r="EGF21" s="129"/>
      <c r="EGG21" s="129"/>
      <c r="EGH21" s="129"/>
      <c r="EGI21" s="129"/>
      <c r="EGJ21" s="129"/>
      <c r="EGK21" s="129"/>
      <c r="EGL21" s="129"/>
      <c r="EGM21" s="129"/>
      <c r="EGN21" s="129"/>
      <c r="EGO21" s="129"/>
      <c r="EGP21" s="129"/>
      <c r="EGQ21" s="129"/>
      <c r="EGR21" s="129"/>
      <c r="EGS21" s="129"/>
      <c r="EGT21" s="129"/>
      <c r="EGU21" s="129"/>
      <c r="EGV21" s="129"/>
      <c r="EGW21" s="129"/>
      <c r="EGX21" s="129"/>
      <c r="EGY21" s="129"/>
      <c r="EGZ21" s="129"/>
      <c r="EHA21" s="129"/>
      <c r="EHB21" s="129"/>
      <c r="EHC21" s="129"/>
      <c r="EHD21" s="129"/>
      <c r="EHE21" s="129"/>
      <c r="EHF21" s="129"/>
      <c r="EHG21" s="129"/>
      <c r="EHH21" s="129"/>
      <c r="EHI21" s="129"/>
      <c r="EHJ21" s="129"/>
      <c r="EHK21" s="129"/>
      <c r="EHL21" s="129"/>
      <c r="EHM21" s="129"/>
      <c r="EHN21" s="129"/>
      <c r="EHO21" s="129"/>
      <c r="EHP21" s="129"/>
      <c r="EHQ21" s="129"/>
      <c r="EHR21" s="129"/>
      <c r="EHS21" s="129"/>
      <c r="EHT21" s="129"/>
      <c r="EHU21" s="129"/>
      <c r="EHV21" s="129"/>
      <c r="EHW21" s="129"/>
      <c r="EHX21" s="129"/>
      <c r="EHY21" s="129"/>
      <c r="EHZ21" s="129"/>
      <c r="EIA21" s="129"/>
      <c r="EIB21" s="129"/>
      <c r="EIC21" s="129"/>
      <c r="EID21" s="129"/>
      <c r="EIE21" s="129"/>
      <c r="EIF21" s="129"/>
      <c r="EIG21" s="129"/>
      <c r="EIH21" s="129"/>
      <c r="EII21" s="129"/>
      <c r="EIJ21" s="129"/>
      <c r="EIK21" s="129"/>
      <c r="EIL21" s="129"/>
      <c r="EIM21" s="129"/>
      <c r="EIN21" s="129"/>
      <c r="EIO21" s="129"/>
      <c r="EIP21" s="129"/>
      <c r="EIQ21" s="129"/>
      <c r="EIR21" s="129"/>
      <c r="EIS21" s="129"/>
      <c r="EIT21" s="129"/>
      <c r="EIU21" s="129"/>
      <c r="EIV21" s="129"/>
      <c r="EIW21" s="129"/>
      <c r="EIX21" s="129"/>
      <c r="EIY21" s="129"/>
      <c r="EIZ21" s="129"/>
      <c r="EJA21" s="129"/>
      <c r="EJB21" s="129"/>
      <c r="EJC21" s="129"/>
      <c r="EJD21" s="129"/>
      <c r="EJE21" s="129"/>
      <c r="EJF21" s="129"/>
      <c r="EJG21" s="129"/>
      <c r="EJH21" s="129"/>
      <c r="EJI21" s="129"/>
      <c r="EJJ21" s="129"/>
      <c r="EJK21" s="129"/>
      <c r="EJL21" s="129"/>
      <c r="EJM21" s="129"/>
      <c r="EJN21" s="129"/>
      <c r="EJO21" s="129"/>
      <c r="EJP21" s="129"/>
      <c r="EJQ21" s="129"/>
      <c r="EJR21" s="129"/>
      <c r="EJS21" s="129"/>
      <c r="EJT21" s="129"/>
      <c r="EJU21" s="129"/>
      <c r="EJV21" s="129"/>
      <c r="EJW21" s="129"/>
      <c r="EJX21" s="129"/>
      <c r="EJY21" s="129"/>
      <c r="EJZ21" s="129"/>
      <c r="EKA21" s="129"/>
      <c r="EKB21" s="129"/>
      <c r="EKC21" s="129"/>
      <c r="EKD21" s="129"/>
      <c r="EKE21" s="129"/>
      <c r="EKF21" s="129"/>
      <c r="EKG21" s="129"/>
      <c r="EKH21" s="129"/>
      <c r="EKI21" s="129"/>
      <c r="EKJ21" s="129"/>
      <c r="EKK21" s="129"/>
      <c r="EKL21" s="129"/>
      <c r="EKM21" s="129"/>
      <c r="EKN21" s="129"/>
      <c r="EKO21" s="129"/>
      <c r="EKP21" s="129"/>
      <c r="EKQ21" s="129"/>
      <c r="EKR21" s="129"/>
      <c r="EKS21" s="129"/>
      <c r="EKT21" s="129"/>
      <c r="EKU21" s="129"/>
      <c r="EKV21" s="129"/>
      <c r="EKW21" s="129"/>
      <c r="EKX21" s="129"/>
      <c r="EKY21" s="129"/>
      <c r="EKZ21" s="129"/>
      <c r="ELA21" s="129"/>
      <c r="ELB21" s="129"/>
      <c r="ELC21" s="129"/>
      <c r="ELD21" s="129"/>
      <c r="ELE21" s="129"/>
      <c r="ELF21" s="129"/>
      <c r="ELG21" s="129"/>
      <c r="ELH21" s="129"/>
      <c r="ELI21" s="129"/>
      <c r="ELJ21" s="129"/>
      <c r="ELK21" s="129"/>
      <c r="ELL21" s="129"/>
      <c r="ELM21" s="129"/>
      <c r="ELN21" s="129"/>
      <c r="ELO21" s="129"/>
      <c r="ELP21" s="129"/>
      <c r="ELQ21" s="129"/>
      <c r="ELR21" s="129"/>
      <c r="ELS21" s="129"/>
      <c r="ELT21" s="129"/>
      <c r="ELU21" s="129"/>
      <c r="ELV21" s="129"/>
      <c r="ELW21" s="129"/>
      <c r="ELX21" s="129"/>
      <c r="ELY21" s="129"/>
      <c r="ELZ21" s="129"/>
      <c r="EMA21" s="129"/>
      <c r="EMB21" s="129"/>
      <c r="EMC21" s="129"/>
      <c r="EMD21" s="129"/>
      <c r="EME21" s="129"/>
      <c r="EMF21" s="129"/>
      <c r="EMG21" s="129"/>
      <c r="EMH21" s="129"/>
      <c r="EMI21" s="129"/>
      <c r="EMJ21" s="129"/>
      <c r="EMK21" s="129"/>
      <c r="EML21" s="129"/>
      <c r="EMM21" s="129"/>
      <c r="EMN21" s="129"/>
      <c r="EMO21" s="129"/>
      <c r="EMP21" s="129"/>
      <c r="EMQ21" s="129"/>
      <c r="EMR21" s="129"/>
      <c r="EMS21" s="129"/>
      <c r="EMT21" s="129"/>
      <c r="EMU21" s="129"/>
      <c r="EMV21" s="129"/>
      <c r="EMW21" s="129"/>
      <c r="EMX21" s="129"/>
      <c r="EMY21" s="129"/>
      <c r="EMZ21" s="129"/>
      <c r="ENA21" s="129"/>
      <c r="ENB21" s="129"/>
      <c r="ENC21" s="129"/>
      <c r="END21" s="129"/>
      <c r="ENE21" s="129"/>
      <c r="ENF21" s="129"/>
      <c r="ENG21" s="129"/>
      <c r="ENH21" s="129"/>
      <c r="ENI21" s="129"/>
      <c r="ENJ21" s="129"/>
      <c r="ENK21" s="129"/>
      <c r="ENL21" s="129"/>
      <c r="ENM21" s="129"/>
      <c r="ENN21" s="129"/>
      <c r="ENO21" s="129"/>
      <c r="ENP21" s="129"/>
      <c r="ENQ21" s="129"/>
      <c r="ENR21" s="129"/>
      <c r="ENS21" s="129"/>
      <c r="ENT21" s="129"/>
      <c r="ENU21" s="129"/>
      <c r="ENV21" s="129"/>
      <c r="ENW21" s="129"/>
      <c r="ENX21" s="129"/>
      <c r="ENY21" s="129"/>
      <c r="ENZ21" s="129"/>
      <c r="EOA21" s="129"/>
      <c r="EOB21" s="129"/>
      <c r="EOC21" s="129"/>
      <c r="EOD21" s="129"/>
      <c r="EOE21" s="129"/>
      <c r="EOF21" s="129"/>
      <c r="EOG21" s="129"/>
      <c r="EOH21" s="129"/>
      <c r="EOI21" s="129"/>
      <c r="EOJ21" s="129"/>
      <c r="EOK21" s="129"/>
      <c r="EOL21" s="129"/>
      <c r="EOM21" s="129"/>
      <c r="EON21" s="129"/>
      <c r="EOO21" s="129"/>
      <c r="EOP21" s="129"/>
      <c r="EOQ21" s="129"/>
      <c r="EOR21" s="129"/>
      <c r="EOS21" s="129"/>
      <c r="EOT21" s="129"/>
      <c r="EOU21" s="129"/>
      <c r="EOV21" s="129"/>
      <c r="EOW21" s="129"/>
      <c r="EOX21" s="129"/>
      <c r="EOY21" s="129"/>
      <c r="EOZ21" s="129"/>
      <c r="EPA21" s="129"/>
      <c r="EPB21" s="129"/>
      <c r="EPC21" s="129"/>
      <c r="EPD21" s="129"/>
      <c r="EPE21" s="129"/>
      <c r="EPF21" s="129"/>
      <c r="EPG21" s="129"/>
      <c r="EPH21" s="129"/>
      <c r="EPI21" s="129"/>
      <c r="EPJ21" s="129"/>
      <c r="EPK21" s="129"/>
      <c r="EPL21" s="129"/>
      <c r="EPM21" s="129"/>
      <c r="EPN21" s="129"/>
      <c r="EPO21" s="129"/>
      <c r="EPP21" s="129"/>
      <c r="EPQ21" s="129"/>
      <c r="EPR21" s="129"/>
      <c r="EPS21" s="129"/>
      <c r="EPT21" s="129"/>
      <c r="EPU21" s="129"/>
      <c r="EPV21" s="129"/>
      <c r="EPW21" s="129"/>
      <c r="EPX21" s="129"/>
      <c r="EPY21" s="129"/>
      <c r="EPZ21" s="129"/>
      <c r="EQA21" s="129"/>
      <c r="EQB21" s="129"/>
      <c r="EQC21" s="129"/>
      <c r="EQD21" s="129"/>
      <c r="EQE21" s="129"/>
      <c r="EQF21" s="129"/>
      <c r="EQG21" s="129"/>
      <c r="EQH21" s="129"/>
      <c r="EQI21" s="129"/>
      <c r="EQJ21" s="129"/>
      <c r="EQK21" s="129"/>
      <c r="EQL21" s="129"/>
      <c r="EQM21" s="129"/>
      <c r="EQN21" s="129"/>
      <c r="EQO21" s="129"/>
      <c r="EQP21" s="129"/>
      <c r="EQQ21" s="129"/>
      <c r="EQR21" s="129"/>
      <c r="EQS21" s="129"/>
      <c r="EQT21" s="129"/>
      <c r="EQU21" s="129"/>
      <c r="EQV21" s="129"/>
      <c r="EQW21" s="129"/>
      <c r="EQX21" s="129"/>
      <c r="EQY21" s="129"/>
      <c r="EQZ21" s="129"/>
      <c r="ERA21" s="129"/>
      <c r="ERB21" s="129"/>
      <c r="ERC21" s="129"/>
      <c r="ERD21" s="129"/>
      <c r="ERE21" s="129"/>
      <c r="ERF21" s="129"/>
      <c r="ERG21" s="129"/>
      <c r="ERH21" s="129"/>
      <c r="ERI21" s="129"/>
      <c r="ERJ21" s="129"/>
      <c r="ERK21" s="129"/>
      <c r="ERL21" s="129"/>
      <c r="ERM21" s="129"/>
      <c r="ERN21" s="129"/>
      <c r="ERO21" s="129"/>
      <c r="ERP21" s="129"/>
      <c r="ERQ21" s="129"/>
      <c r="ERR21" s="129"/>
      <c r="ERS21" s="129"/>
      <c r="ERT21" s="129"/>
      <c r="ERU21" s="129"/>
      <c r="ERV21" s="129"/>
      <c r="ERW21" s="129"/>
      <c r="ERX21" s="129"/>
      <c r="ERY21" s="129"/>
      <c r="ERZ21" s="129"/>
      <c r="ESA21" s="129"/>
      <c r="ESB21" s="129"/>
      <c r="ESC21" s="129"/>
      <c r="ESD21" s="129"/>
      <c r="ESE21" s="129"/>
      <c r="ESF21" s="129"/>
      <c r="ESG21" s="129"/>
      <c r="ESH21" s="129"/>
      <c r="ESI21" s="129"/>
      <c r="ESJ21" s="129"/>
      <c r="ESK21" s="129"/>
      <c r="ESL21" s="129"/>
      <c r="ESM21" s="129"/>
      <c r="ESN21" s="129"/>
      <c r="ESO21" s="129"/>
      <c r="ESP21" s="129"/>
      <c r="ESQ21" s="129"/>
      <c r="ESR21" s="129"/>
      <c r="ESS21" s="129"/>
      <c r="EST21" s="129"/>
      <c r="ESU21" s="129"/>
      <c r="ESV21" s="129"/>
      <c r="ESW21" s="129"/>
      <c r="ESX21" s="129"/>
      <c r="ESY21" s="129"/>
      <c r="ESZ21" s="129"/>
      <c r="ETA21" s="129"/>
      <c r="ETB21" s="129"/>
      <c r="ETC21" s="129"/>
      <c r="ETD21" s="129"/>
      <c r="ETE21" s="129"/>
      <c r="ETF21" s="129"/>
      <c r="ETG21" s="129"/>
      <c r="ETH21" s="129"/>
      <c r="ETI21" s="129"/>
      <c r="ETJ21" s="129"/>
      <c r="ETK21" s="129"/>
      <c r="ETL21" s="129"/>
      <c r="ETM21" s="129"/>
      <c r="ETN21" s="129"/>
      <c r="ETO21" s="129"/>
      <c r="ETP21" s="129"/>
      <c r="ETQ21" s="129"/>
      <c r="ETR21" s="129"/>
      <c r="ETS21" s="129"/>
      <c r="ETT21" s="129"/>
      <c r="ETU21" s="129"/>
      <c r="ETV21" s="129"/>
      <c r="ETW21" s="129"/>
      <c r="ETX21" s="129"/>
      <c r="ETY21" s="129"/>
      <c r="ETZ21" s="129"/>
      <c r="EUA21" s="129"/>
      <c r="EUB21" s="129"/>
      <c r="EUC21" s="129"/>
      <c r="EUD21" s="129"/>
      <c r="EUE21" s="129"/>
      <c r="EUF21" s="129"/>
      <c r="EUG21" s="129"/>
      <c r="EUH21" s="129"/>
      <c r="EUI21" s="129"/>
      <c r="EUJ21" s="129"/>
      <c r="EUK21" s="129"/>
      <c r="EUL21" s="129"/>
      <c r="EUM21" s="129"/>
      <c r="EUN21" s="129"/>
      <c r="EUO21" s="129"/>
      <c r="EUP21" s="129"/>
      <c r="EUQ21" s="129"/>
      <c r="EUR21" s="129"/>
      <c r="EUS21" s="129"/>
      <c r="EUT21" s="129"/>
      <c r="EUU21" s="129"/>
      <c r="EUV21" s="129"/>
      <c r="EUW21" s="129"/>
      <c r="EUX21" s="129"/>
      <c r="EUY21" s="129"/>
      <c r="EUZ21" s="129"/>
      <c r="EVA21" s="129"/>
      <c r="EVB21" s="129"/>
      <c r="EVC21" s="129"/>
      <c r="EVD21" s="129"/>
      <c r="EVE21" s="129"/>
      <c r="EVF21" s="129"/>
      <c r="EVG21" s="129"/>
      <c r="EVH21" s="129"/>
      <c r="EVI21" s="129"/>
      <c r="EVJ21" s="129"/>
      <c r="EVK21" s="129"/>
      <c r="EVL21" s="129"/>
      <c r="EVM21" s="129"/>
      <c r="EVN21" s="129"/>
      <c r="EVO21" s="129"/>
      <c r="EVP21" s="129"/>
      <c r="EVQ21" s="129"/>
      <c r="EVR21" s="129"/>
      <c r="EVS21" s="129"/>
      <c r="EVT21" s="129"/>
      <c r="EVU21" s="129"/>
      <c r="EVV21" s="129"/>
      <c r="EVW21" s="129"/>
      <c r="EVX21" s="129"/>
      <c r="EVY21" s="129"/>
      <c r="EVZ21" s="129"/>
      <c r="EWA21" s="129"/>
      <c r="EWB21" s="129"/>
      <c r="EWC21" s="129"/>
      <c r="EWD21" s="129"/>
      <c r="EWE21" s="129"/>
      <c r="EWF21" s="129"/>
      <c r="EWG21" s="129"/>
      <c r="EWH21" s="129"/>
      <c r="EWI21" s="129"/>
      <c r="EWJ21" s="129"/>
      <c r="EWK21" s="129"/>
      <c r="EWL21" s="129"/>
      <c r="EWM21" s="129"/>
      <c r="EWN21" s="129"/>
      <c r="EWO21" s="129"/>
      <c r="EWP21" s="129"/>
      <c r="EWQ21" s="129"/>
      <c r="EWR21" s="129"/>
      <c r="EWS21" s="129"/>
      <c r="EWT21" s="129"/>
      <c r="EWU21" s="129"/>
      <c r="EWV21" s="129"/>
      <c r="EWW21" s="129"/>
      <c r="EWX21" s="129"/>
      <c r="EWY21" s="129"/>
      <c r="EWZ21" s="129"/>
      <c r="EXA21" s="129"/>
      <c r="EXB21" s="129"/>
      <c r="EXC21" s="129"/>
      <c r="EXD21" s="129"/>
      <c r="EXE21" s="129"/>
      <c r="EXF21" s="129"/>
      <c r="EXG21" s="129"/>
      <c r="EXH21" s="129"/>
      <c r="EXI21" s="129"/>
      <c r="EXJ21" s="129"/>
      <c r="EXK21" s="129"/>
      <c r="EXL21" s="129"/>
      <c r="EXM21" s="129"/>
      <c r="EXN21" s="129"/>
      <c r="EXO21" s="129"/>
      <c r="EXP21" s="129"/>
      <c r="EXQ21" s="129"/>
      <c r="EXR21" s="129"/>
      <c r="EXS21" s="129"/>
      <c r="EXT21" s="129"/>
      <c r="EXU21" s="129"/>
      <c r="EXV21" s="129"/>
      <c r="EXW21" s="129"/>
      <c r="EXX21" s="129"/>
      <c r="EXY21" s="129"/>
      <c r="EXZ21" s="129"/>
      <c r="EYA21" s="129"/>
      <c r="EYB21" s="129"/>
      <c r="EYC21" s="129"/>
      <c r="EYD21" s="129"/>
      <c r="EYE21" s="129"/>
      <c r="EYF21" s="129"/>
      <c r="EYG21" s="129"/>
      <c r="EYH21" s="129"/>
      <c r="EYI21" s="129"/>
      <c r="EYJ21" s="129"/>
      <c r="EYK21" s="129"/>
      <c r="EYL21" s="129"/>
      <c r="EYM21" s="129"/>
      <c r="EYN21" s="129"/>
      <c r="EYO21" s="129"/>
      <c r="EYP21" s="129"/>
      <c r="EYQ21" s="129"/>
      <c r="EYR21" s="129"/>
      <c r="EYS21" s="129"/>
      <c r="EYT21" s="129"/>
      <c r="EYU21" s="129"/>
      <c r="EYV21" s="129"/>
      <c r="EYW21" s="129"/>
      <c r="EYX21" s="129"/>
      <c r="EYY21" s="129"/>
      <c r="EYZ21" s="129"/>
      <c r="EZA21" s="129"/>
      <c r="EZB21" s="129"/>
      <c r="EZC21" s="129"/>
      <c r="EZD21" s="129"/>
      <c r="EZE21" s="129"/>
      <c r="EZF21" s="129"/>
      <c r="EZG21" s="129"/>
      <c r="EZH21" s="129"/>
      <c r="EZI21" s="129"/>
      <c r="EZJ21" s="129"/>
      <c r="EZK21" s="129"/>
      <c r="EZL21" s="129"/>
      <c r="EZM21" s="129"/>
      <c r="EZN21" s="129"/>
      <c r="EZO21" s="129"/>
      <c r="EZP21" s="129"/>
      <c r="EZQ21" s="129"/>
      <c r="EZR21" s="129"/>
      <c r="EZS21" s="129"/>
      <c r="EZT21" s="129"/>
      <c r="EZU21" s="129"/>
      <c r="EZV21" s="129"/>
      <c r="EZW21" s="129"/>
      <c r="EZX21" s="129"/>
      <c r="EZY21" s="129"/>
      <c r="EZZ21" s="129"/>
      <c r="FAA21" s="129"/>
      <c r="FAB21" s="129"/>
      <c r="FAC21" s="129"/>
      <c r="FAD21" s="129"/>
      <c r="FAE21" s="129"/>
      <c r="FAF21" s="129"/>
      <c r="FAG21" s="129"/>
      <c r="FAH21" s="129"/>
      <c r="FAI21" s="129"/>
      <c r="FAJ21" s="129"/>
      <c r="FAK21" s="129"/>
      <c r="FAL21" s="129"/>
      <c r="FAM21" s="129"/>
      <c r="FAN21" s="129"/>
      <c r="FAO21" s="129"/>
      <c r="FAP21" s="129"/>
      <c r="FAQ21" s="129"/>
      <c r="FAR21" s="129"/>
      <c r="FAS21" s="129"/>
      <c r="FAT21" s="129"/>
      <c r="FAU21" s="129"/>
      <c r="FAV21" s="129"/>
      <c r="FAW21" s="129"/>
      <c r="FAX21" s="129"/>
      <c r="FAY21" s="129"/>
      <c r="FAZ21" s="129"/>
      <c r="FBA21" s="129"/>
      <c r="FBB21" s="129"/>
      <c r="FBC21" s="129"/>
      <c r="FBD21" s="129"/>
      <c r="FBE21" s="129"/>
      <c r="FBF21" s="129"/>
      <c r="FBG21" s="129"/>
      <c r="FBH21" s="129"/>
      <c r="FBI21" s="129"/>
      <c r="FBJ21" s="129"/>
      <c r="FBK21" s="129"/>
      <c r="FBL21" s="129"/>
      <c r="FBM21" s="129"/>
      <c r="FBN21" s="129"/>
      <c r="FBO21" s="129"/>
      <c r="FBP21" s="129"/>
      <c r="FBQ21" s="129"/>
      <c r="FBR21" s="129"/>
      <c r="FBS21" s="129"/>
      <c r="FBT21" s="129"/>
      <c r="FBU21" s="129"/>
      <c r="FBV21" s="129"/>
      <c r="FBW21" s="129"/>
      <c r="FBX21" s="129"/>
      <c r="FBY21" s="129"/>
      <c r="FBZ21" s="129"/>
      <c r="FCA21" s="129"/>
      <c r="FCB21" s="129"/>
      <c r="FCC21" s="129"/>
      <c r="FCD21" s="129"/>
      <c r="FCE21" s="129"/>
      <c r="FCF21" s="129"/>
      <c r="FCG21" s="129"/>
      <c r="FCH21" s="129"/>
      <c r="FCI21" s="129"/>
      <c r="FCJ21" s="129"/>
      <c r="FCK21" s="129"/>
      <c r="FCL21" s="129"/>
      <c r="FCM21" s="129"/>
      <c r="FCN21" s="129"/>
      <c r="FCO21" s="129"/>
      <c r="FCP21" s="129"/>
      <c r="FCQ21" s="129"/>
      <c r="FCR21" s="129"/>
      <c r="FCS21" s="129"/>
      <c r="FCT21" s="129"/>
      <c r="FCU21" s="129"/>
      <c r="FCV21" s="129"/>
      <c r="FCW21" s="129"/>
      <c r="FCX21" s="129"/>
      <c r="FCY21" s="129"/>
      <c r="FCZ21" s="129"/>
      <c r="FDA21" s="129"/>
      <c r="FDB21" s="129"/>
      <c r="FDC21" s="129"/>
      <c r="FDD21" s="129"/>
      <c r="FDE21" s="129"/>
      <c r="FDF21" s="129"/>
      <c r="FDG21" s="129"/>
      <c r="FDH21" s="129"/>
      <c r="FDI21" s="129"/>
      <c r="FDJ21" s="129"/>
      <c r="FDK21" s="129"/>
      <c r="FDL21" s="129"/>
      <c r="FDM21" s="129"/>
      <c r="FDN21" s="129"/>
      <c r="FDO21" s="129"/>
      <c r="FDP21" s="129"/>
      <c r="FDQ21" s="129"/>
      <c r="FDR21" s="129"/>
      <c r="FDS21" s="129"/>
      <c r="FDT21" s="129"/>
      <c r="FDU21" s="129"/>
      <c r="FDV21" s="129"/>
      <c r="FDW21" s="129"/>
      <c r="FDX21" s="129"/>
      <c r="FDY21" s="129"/>
      <c r="FDZ21" s="129"/>
      <c r="FEA21" s="129"/>
      <c r="FEB21" s="129"/>
      <c r="FEC21" s="129"/>
      <c r="FED21" s="129"/>
      <c r="FEE21" s="129"/>
      <c r="FEF21" s="129"/>
      <c r="FEG21" s="129"/>
      <c r="FEH21" s="129"/>
      <c r="FEI21" s="129"/>
      <c r="FEJ21" s="129"/>
      <c r="FEK21" s="129"/>
      <c r="FEL21" s="129"/>
      <c r="FEM21" s="129"/>
      <c r="FEN21" s="129"/>
      <c r="FEO21" s="129"/>
      <c r="FEP21" s="129"/>
      <c r="FEQ21" s="129"/>
      <c r="FER21" s="129"/>
      <c r="FES21" s="129"/>
      <c r="FET21" s="129"/>
      <c r="FEU21" s="129"/>
      <c r="FEV21" s="129"/>
      <c r="FEW21" s="129"/>
      <c r="FEX21" s="129"/>
      <c r="FEY21" s="129"/>
      <c r="FEZ21" s="129"/>
      <c r="FFA21" s="129"/>
      <c r="FFB21" s="129"/>
      <c r="FFC21" s="129"/>
      <c r="FFD21" s="129"/>
      <c r="FFE21" s="129"/>
      <c r="FFF21" s="129"/>
      <c r="FFG21" s="129"/>
      <c r="FFH21" s="129"/>
      <c r="FFI21" s="129"/>
      <c r="FFJ21" s="129"/>
      <c r="FFK21" s="129"/>
      <c r="FFL21" s="129"/>
      <c r="FFM21" s="129"/>
      <c r="FFN21" s="129"/>
      <c r="FFO21" s="129"/>
      <c r="FFP21" s="129"/>
      <c r="FFQ21" s="129"/>
      <c r="FFR21" s="129"/>
      <c r="FFS21" s="129"/>
      <c r="FFT21" s="129"/>
      <c r="FFU21" s="129"/>
      <c r="FFV21" s="129"/>
      <c r="FFW21" s="129"/>
      <c r="FFX21" s="129"/>
      <c r="FFY21" s="129"/>
      <c r="FFZ21" s="129"/>
      <c r="FGA21" s="129"/>
      <c r="FGB21" s="129"/>
      <c r="FGC21" s="129"/>
      <c r="FGD21" s="129"/>
      <c r="FGE21" s="129"/>
      <c r="FGF21" s="129"/>
      <c r="FGG21" s="129"/>
      <c r="FGH21" s="129"/>
      <c r="FGI21" s="129"/>
      <c r="FGJ21" s="129"/>
      <c r="FGK21" s="129"/>
      <c r="FGL21" s="129"/>
      <c r="FGM21" s="129"/>
      <c r="FGN21" s="129"/>
      <c r="FGO21" s="129"/>
      <c r="FGP21" s="129"/>
      <c r="FGQ21" s="129"/>
      <c r="FGR21" s="129"/>
      <c r="FGS21" s="129"/>
      <c r="FGT21" s="129"/>
      <c r="FGU21" s="129"/>
      <c r="FGV21" s="129"/>
      <c r="FGW21" s="129"/>
      <c r="FGX21" s="129"/>
      <c r="FGY21" s="129"/>
      <c r="FGZ21" s="129"/>
      <c r="FHA21" s="129"/>
      <c r="FHB21" s="129"/>
      <c r="FHC21" s="129"/>
      <c r="FHD21" s="129"/>
      <c r="FHE21" s="129"/>
      <c r="FHF21" s="129"/>
      <c r="FHG21" s="129"/>
      <c r="FHH21" s="129"/>
      <c r="FHI21" s="129"/>
      <c r="FHJ21" s="129"/>
      <c r="FHK21" s="129"/>
      <c r="FHL21" s="129"/>
      <c r="FHM21" s="129"/>
      <c r="FHN21" s="129"/>
      <c r="FHO21" s="129"/>
      <c r="FHP21" s="129"/>
      <c r="FHQ21" s="129"/>
      <c r="FHR21" s="129"/>
      <c r="FHS21" s="129"/>
      <c r="FHT21" s="129"/>
      <c r="FHU21" s="129"/>
      <c r="FHV21" s="129"/>
      <c r="FHW21" s="129"/>
      <c r="FHX21" s="129"/>
      <c r="FHY21" s="129"/>
      <c r="FHZ21" s="129"/>
      <c r="FIA21" s="129"/>
      <c r="FIB21" s="129"/>
      <c r="FIC21" s="129"/>
      <c r="FID21" s="129"/>
      <c r="FIE21" s="129"/>
      <c r="FIF21" s="129"/>
      <c r="FIG21" s="129"/>
      <c r="FIH21" s="129"/>
      <c r="FII21" s="129"/>
      <c r="FIJ21" s="129"/>
      <c r="FIK21" s="129"/>
      <c r="FIL21" s="129"/>
      <c r="FIM21" s="129"/>
      <c r="FIN21" s="129"/>
      <c r="FIO21" s="129"/>
      <c r="FIP21" s="129"/>
      <c r="FIQ21" s="129"/>
      <c r="FIR21" s="129"/>
      <c r="FIS21" s="129"/>
      <c r="FIT21" s="129"/>
      <c r="FIU21" s="129"/>
      <c r="FIV21" s="129"/>
      <c r="FIW21" s="129"/>
      <c r="FIX21" s="129"/>
      <c r="FIY21" s="129"/>
      <c r="FIZ21" s="129"/>
      <c r="FJA21" s="129"/>
      <c r="FJB21" s="129"/>
      <c r="FJC21" s="129"/>
      <c r="FJD21" s="129"/>
      <c r="FJE21" s="129"/>
      <c r="FJF21" s="129"/>
      <c r="FJG21" s="129"/>
      <c r="FJH21" s="129"/>
      <c r="FJI21" s="129"/>
      <c r="FJJ21" s="129"/>
      <c r="FJK21" s="129"/>
      <c r="FJL21" s="129"/>
      <c r="FJM21" s="129"/>
      <c r="FJN21" s="129"/>
      <c r="FJO21" s="129"/>
      <c r="FJP21" s="129"/>
      <c r="FJQ21" s="129"/>
      <c r="FJR21" s="129"/>
      <c r="FJS21" s="129"/>
      <c r="FJT21" s="129"/>
      <c r="FJU21" s="129"/>
      <c r="FJV21" s="129"/>
      <c r="FJW21" s="129"/>
      <c r="FJX21" s="129"/>
      <c r="FJY21" s="129"/>
      <c r="FJZ21" s="129"/>
      <c r="FKA21" s="129"/>
      <c r="FKB21" s="129"/>
      <c r="FKC21" s="129"/>
      <c r="FKD21" s="129"/>
      <c r="FKE21" s="129"/>
      <c r="FKF21" s="129"/>
      <c r="FKG21" s="129"/>
      <c r="FKH21" s="129"/>
      <c r="FKI21" s="129"/>
      <c r="FKJ21" s="129"/>
      <c r="FKK21" s="129"/>
      <c r="FKL21" s="129"/>
      <c r="FKM21" s="129"/>
      <c r="FKN21" s="129"/>
      <c r="FKO21" s="129"/>
      <c r="FKP21" s="129"/>
      <c r="FKQ21" s="129"/>
      <c r="FKR21" s="129"/>
      <c r="FKS21" s="129"/>
      <c r="FKT21" s="129"/>
      <c r="FKU21" s="129"/>
      <c r="FKV21" s="129"/>
      <c r="FKW21" s="129"/>
      <c r="FKX21" s="129"/>
      <c r="FKY21" s="129"/>
      <c r="FKZ21" s="129"/>
      <c r="FLA21" s="129"/>
      <c r="FLB21" s="129"/>
      <c r="FLC21" s="129"/>
      <c r="FLD21" s="129"/>
      <c r="FLE21" s="129"/>
      <c r="FLF21" s="129"/>
      <c r="FLG21" s="129"/>
      <c r="FLH21" s="129"/>
      <c r="FLI21" s="129"/>
      <c r="FLJ21" s="129"/>
      <c r="FLK21" s="129"/>
      <c r="FLL21" s="129"/>
      <c r="FLM21" s="129"/>
      <c r="FLN21" s="129"/>
      <c r="FLO21" s="129"/>
      <c r="FLP21" s="129"/>
      <c r="FLQ21" s="129"/>
      <c r="FLR21" s="129"/>
      <c r="FLS21" s="129"/>
      <c r="FLT21" s="129"/>
      <c r="FLU21" s="129"/>
      <c r="FLV21" s="129"/>
      <c r="FLW21" s="129"/>
      <c r="FLX21" s="129"/>
      <c r="FLY21" s="129"/>
      <c r="FLZ21" s="129"/>
      <c r="FMA21" s="129"/>
      <c r="FMB21" s="129"/>
      <c r="FMC21" s="129"/>
      <c r="FMD21" s="129"/>
      <c r="FME21" s="129"/>
      <c r="FMF21" s="129"/>
      <c r="FMG21" s="129"/>
      <c r="FMH21" s="129"/>
      <c r="FMI21" s="129"/>
      <c r="FMJ21" s="129"/>
      <c r="FMK21" s="129"/>
      <c r="FML21" s="129"/>
      <c r="FMM21" s="129"/>
      <c r="FMN21" s="129"/>
      <c r="FMO21" s="129"/>
      <c r="FMP21" s="129"/>
      <c r="FMQ21" s="129"/>
      <c r="FMR21" s="129"/>
      <c r="FMS21" s="129"/>
      <c r="FMT21" s="129"/>
      <c r="FMU21" s="129"/>
      <c r="FMV21" s="129"/>
      <c r="FMW21" s="129"/>
      <c r="FMX21" s="129"/>
      <c r="FMY21" s="129"/>
      <c r="FMZ21" s="129"/>
      <c r="FNA21" s="129"/>
      <c r="FNB21" s="129"/>
      <c r="FNC21" s="129"/>
      <c r="FND21" s="129"/>
      <c r="FNE21" s="129"/>
      <c r="FNF21" s="129"/>
      <c r="FNG21" s="129"/>
      <c r="FNH21" s="129"/>
      <c r="FNI21" s="129"/>
      <c r="FNJ21" s="129"/>
      <c r="FNK21" s="129"/>
      <c r="FNL21" s="129"/>
      <c r="FNM21" s="129"/>
      <c r="FNN21" s="129"/>
      <c r="FNO21" s="129"/>
      <c r="FNP21" s="129"/>
      <c r="FNQ21" s="129"/>
      <c r="FNR21" s="129"/>
      <c r="FNS21" s="129"/>
      <c r="FNT21" s="129"/>
      <c r="FNU21" s="129"/>
      <c r="FNV21" s="129"/>
      <c r="FNW21" s="129"/>
      <c r="FNX21" s="129"/>
      <c r="FNY21" s="129"/>
      <c r="FNZ21" s="129"/>
      <c r="FOA21" s="129"/>
      <c r="FOB21" s="129"/>
      <c r="FOC21" s="129"/>
      <c r="FOD21" s="129"/>
      <c r="FOE21" s="129"/>
      <c r="FOF21" s="129"/>
      <c r="FOG21" s="129"/>
      <c r="FOH21" s="129"/>
      <c r="FOI21" s="129"/>
      <c r="FOJ21" s="129"/>
      <c r="FOK21" s="129"/>
      <c r="FOL21" s="129"/>
      <c r="FOM21" s="129"/>
      <c r="FON21" s="129"/>
      <c r="FOO21" s="129"/>
      <c r="FOP21" s="129"/>
      <c r="FOQ21" s="129"/>
      <c r="FOR21" s="129"/>
      <c r="FOS21" s="129"/>
      <c r="FOT21" s="129"/>
      <c r="FOU21" s="129"/>
      <c r="FOV21" s="129"/>
      <c r="FOW21" s="129"/>
      <c r="FOX21" s="129"/>
      <c r="FOY21" s="129"/>
      <c r="FOZ21" s="129"/>
      <c r="FPA21" s="129"/>
      <c r="FPB21" s="129"/>
      <c r="FPC21" s="129"/>
      <c r="FPD21" s="129"/>
      <c r="FPE21" s="129"/>
      <c r="FPF21" s="129"/>
      <c r="FPG21" s="129"/>
      <c r="FPH21" s="129"/>
      <c r="FPI21" s="129"/>
      <c r="FPJ21" s="129"/>
      <c r="FPK21" s="129"/>
      <c r="FPL21" s="129"/>
      <c r="FPM21" s="129"/>
      <c r="FPN21" s="129"/>
      <c r="FPO21" s="129"/>
      <c r="FPP21" s="129"/>
      <c r="FPQ21" s="129"/>
      <c r="FPR21" s="129"/>
      <c r="FPS21" s="129"/>
      <c r="FPT21" s="129"/>
      <c r="FPU21" s="129"/>
      <c r="FPV21" s="129"/>
      <c r="FPW21" s="129"/>
      <c r="FPX21" s="129"/>
      <c r="FPY21" s="129"/>
      <c r="FPZ21" s="129"/>
      <c r="FQA21" s="129"/>
      <c r="FQB21" s="129"/>
      <c r="FQC21" s="129"/>
      <c r="FQD21" s="129"/>
      <c r="FQE21" s="129"/>
      <c r="FQF21" s="129"/>
      <c r="FQG21" s="129"/>
      <c r="FQH21" s="129"/>
      <c r="FQI21" s="129"/>
      <c r="FQJ21" s="129"/>
      <c r="FQK21" s="129"/>
      <c r="FQL21" s="129"/>
      <c r="FQM21" s="129"/>
      <c r="FQN21" s="129"/>
      <c r="FQO21" s="129"/>
      <c r="FQP21" s="129"/>
      <c r="FQQ21" s="129"/>
      <c r="FQR21" s="129"/>
      <c r="FQS21" s="129"/>
      <c r="FQT21" s="129"/>
      <c r="FQU21" s="129"/>
      <c r="FQV21" s="129"/>
      <c r="FQW21" s="129"/>
      <c r="FQX21" s="129"/>
      <c r="FQY21" s="129"/>
      <c r="FQZ21" s="129"/>
      <c r="FRA21" s="129"/>
      <c r="FRB21" s="129"/>
      <c r="FRC21" s="129"/>
      <c r="FRD21" s="129"/>
      <c r="FRE21" s="129"/>
      <c r="FRF21" s="129"/>
      <c r="FRG21" s="129"/>
      <c r="FRH21" s="129"/>
      <c r="FRI21" s="129"/>
      <c r="FRJ21" s="129"/>
      <c r="FRK21" s="129"/>
      <c r="FRL21" s="129"/>
      <c r="FRM21" s="129"/>
      <c r="FRN21" s="129"/>
      <c r="FRO21" s="129"/>
      <c r="FRP21" s="129"/>
      <c r="FRQ21" s="129"/>
      <c r="FRR21" s="129"/>
      <c r="FRS21" s="129"/>
      <c r="FRT21" s="129"/>
      <c r="FRU21" s="129"/>
      <c r="FRV21" s="129"/>
      <c r="FRW21" s="129"/>
      <c r="FRX21" s="129"/>
      <c r="FRY21" s="129"/>
      <c r="FRZ21" s="129"/>
      <c r="FSA21" s="129"/>
      <c r="FSB21" s="129"/>
      <c r="FSC21" s="129"/>
      <c r="FSD21" s="129"/>
      <c r="FSE21" s="129"/>
      <c r="FSF21" s="129"/>
      <c r="FSG21" s="129"/>
      <c r="FSH21" s="129"/>
      <c r="FSI21" s="129"/>
      <c r="FSJ21" s="129"/>
      <c r="FSK21" s="129"/>
      <c r="FSL21" s="129"/>
      <c r="FSM21" s="129"/>
      <c r="FSN21" s="129"/>
      <c r="FSO21" s="129"/>
      <c r="FSP21" s="129"/>
      <c r="FSQ21" s="129"/>
      <c r="FSR21" s="129"/>
      <c r="FSS21" s="129"/>
      <c r="FST21" s="129"/>
      <c r="FSU21" s="129"/>
      <c r="FSV21" s="129"/>
      <c r="FSW21" s="129"/>
      <c r="FSX21" s="129"/>
      <c r="FSY21" s="129"/>
      <c r="FSZ21" s="129"/>
      <c r="FTA21" s="129"/>
      <c r="FTB21" s="129"/>
      <c r="FTC21" s="129"/>
      <c r="FTD21" s="129"/>
      <c r="FTE21" s="129"/>
      <c r="FTF21" s="129"/>
      <c r="FTG21" s="129"/>
      <c r="FTH21" s="129"/>
      <c r="FTI21" s="129"/>
      <c r="FTJ21" s="129"/>
      <c r="FTK21" s="129"/>
      <c r="FTL21" s="129"/>
      <c r="FTM21" s="129"/>
      <c r="FTN21" s="129"/>
      <c r="FTO21" s="129"/>
      <c r="FTP21" s="129"/>
      <c r="FTQ21" s="129"/>
      <c r="FTR21" s="129"/>
      <c r="FTS21" s="129"/>
      <c r="FTT21" s="129"/>
      <c r="FTU21" s="129"/>
      <c r="FTV21" s="129"/>
      <c r="FTW21" s="129"/>
      <c r="FTX21" s="129"/>
      <c r="FTY21" s="129"/>
      <c r="FTZ21" s="129"/>
      <c r="FUA21" s="129"/>
      <c r="FUB21" s="129"/>
      <c r="FUC21" s="129"/>
      <c r="FUD21" s="129"/>
      <c r="FUE21" s="129"/>
      <c r="FUF21" s="129"/>
      <c r="FUG21" s="129"/>
      <c r="FUH21" s="129"/>
      <c r="FUI21" s="129"/>
      <c r="FUJ21" s="129"/>
      <c r="FUK21" s="129"/>
      <c r="FUL21" s="129"/>
      <c r="FUM21" s="129"/>
      <c r="FUN21" s="129"/>
      <c r="FUO21" s="129"/>
      <c r="FUP21" s="129"/>
      <c r="FUQ21" s="129"/>
      <c r="FUR21" s="129"/>
      <c r="FUS21" s="129"/>
      <c r="FUT21" s="129"/>
      <c r="FUU21" s="129"/>
      <c r="FUV21" s="129"/>
      <c r="FUW21" s="129"/>
      <c r="FUX21" s="129"/>
      <c r="FUY21" s="129"/>
      <c r="FUZ21" s="129"/>
      <c r="FVA21" s="129"/>
      <c r="FVB21" s="129"/>
      <c r="FVC21" s="129"/>
      <c r="FVD21" s="129"/>
      <c r="FVE21" s="129"/>
      <c r="FVF21" s="129"/>
      <c r="FVG21" s="129"/>
      <c r="FVH21" s="129"/>
      <c r="FVI21" s="129"/>
      <c r="FVJ21" s="129"/>
      <c r="FVK21" s="129"/>
      <c r="FVL21" s="129"/>
      <c r="FVM21" s="129"/>
      <c r="FVN21" s="129"/>
      <c r="FVO21" s="129"/>
      <c r="FVP21" s="129"/>
      <c r="FVQ21" s="129"/>
      <c r="FVR21" s="129"/>
      <c r="FVS21" s="129"/>
      <c r="FVT21" s="129"/>
      <c r="FVU21" s="129"/>
      <c r="FVV21" s="129"/>
      <c r="FVW21" s="129"/>
      <c r="FVX21" s="129"/>
      <c r="FVY21" s="129"/>
      <c r="FVZ21" s="129"/>
      <c r="FWA21" s="129"/>
      <c r="FWB21" s="129"/>
      <c r="FWC21" s="129"/>
      <c r="FWD21" s="129"/>
      <c r="FWE21" s="129"/>
      <c r="FWF21" s="129"/>
      <c r="FWG21" s="129"/>
      <c r="FWH21" s="129"/>
      <c r="FWI21" s="129"/>
      <c r="FWJ21" s="129"/>
      <c r="FWK21" s="129"/>
      <c r="FWL21" s="129"/>
      <c r="FWM21" s="129"/>
      <c r="FWN21" s="129"/>
      <c r="FWO21" s="129"/>
      <c r="FWP21" s="129"/>
      <c r="FWQ21" s="129"/>
      <c r="FWR21" s="129"/>
      <c r="FWS21" s="129"/>
      <c r="FWT21" s="129"/>
      <c r="FWU21" s="129"/>
      <c r="FWV21" s="129"/>
      <c r="FWW21" s="129"/>
      <c r="FWX21" s="129"/>
      <c r="FWY21" s="129"/>
      <c r="FWZ21" s="129"/>
      <c r="FXA21" s="129"/>
      <c r="FXB21" s="129"/>
      <c r="FXC21" s="129"/>
      <c r="FXD21" s="129"/>
      <c r="FXE21" s="129"/>
      <c r="FXF21" s="129"/>
      <c r="FXG21" s="129"/>
      <c r="FXH21" s="129"/>
      <c r="FXI21" s="129"/>
      <c r="FXJ21" s="129"/>
      <c r="FXK21" s="129"/>
      <c r="FXL21" s="129"/>
      <c r="FXM21" s="129"/>
      <c r="FXN21" s="129"/>
      <c r="FXO21" s="129"/>
      <c r="FXP21" s="129"/>
      <c r="FXQ21" s="129"/>
      <c r="FXR21" s="129"/>
      <c r="FXS21" s="129"/>
      <c r="FXT21" s="129"/>
      <c r="FXU21" s="129"/>
      <c r="FXV21" s="129"/>
      <c r="FXW21" s="129"/>
      <c r="FXX21" s="129"/>
      <c r="FXY21" s="129"/>
      <c r="FXZ21" s="129"/>
      <c r="FYA21" s="129"/>
      <c r="FYB21" s="129"/>
      <c r="FYC21" s="129"/>
      <c r="FYD21" s="129"/>
      <c r="FYE21" s="129"/>
      <c r="FYF21" s="129"/>
      <c r="FYG21" s="129"/>
      <c r="FYH21" s="129"/>
      <c r="FYI21" s="129"/>
      <c r="FYJ21" s="129"/>
      <c r="FYK21" s="129"/>
      <c r="FYL21" s="129"/>
      <c r="FYM21" s="129"/>
      <c r="FYN21" s="129"/>
      <c r="FYO21" s="129"/>
      <c r="FYP21" s="129"/>
      <c r="FYQ21" s="129"/>
      <c r="FYR21" s="129"/>
      <c r="FYS21" s="129"/>
      <c r="FYT21" s="129"/>
      <c r="FYU21" s="129"/>
      <c r="FYV21" s="129"/>
      <c r="FYW21" s="129"/>
      <c r="FYX21" s="129"/>
      <c r="FYY21" s="129"/>
      <c r="FYZ21" s="129"/>
      <c r="FZA21" s="129"/>
      <c r="FZB21" s="129"/>
      <c r="FZC21" s="129"/>
      <c r="FZD21" s="129"/>
      <c r="FZE21" s="129"/>
      <c r="FZF21" s="129"/>
      <c r="FZG21" s="129"/>
      <c r="FZH21" s="129"/>
      <c r="FZI21" s="129"/>
      <c r="FZJ21" s="129"/>
      <c r="FZK21" s="129"/>
      <c r="FZL21" s="129"/>
      <c r="FZM21" s="129"/>
      <c r="FZN21" s="129"/>
      <c r="FZO21" s="129"/>
      <c r="FZP21" s="129"/>
      <c r="FZQ21" s="129"/>
      <c r="FZR21" s="129"/>
      <c r="FZS21" s="129"/>
      <c r="FZT21" s="129"/>
      <c r="FZU21" s="129"/>
      <c r="FZV21" s="129"/>
      <c r="FZW21" s="129"/>
      <c r="FZX21" s="129"/>
      <c r="FZY21" s="129"/>
      <c r="FZZ21" s="129"/>
      <c r="GAA21" s="129"/>
      <c r="GAB21" s="129"/>
      <c r="GAC21" s="129"/>
      <c r="GAD21" s="129"/>
      <c r="GAE21" s="129"/>
      <c r="GAF21" s="129"/>
      <c r="GAG21" s="129"/>
      <c r="GAH21" s="129"/>
      <c r="GAI21" s="129"/>
      <c r="GAJ21" s="129"/>
      <c r="GAK21" s="129"/>
      <c r="GAL21" s="129"/>
      <c r="GAM21" s="129"/>
      <c r="GAN21" s="129"/>
      <c r="GAO21" s="129"/>
      <c r="GAP21" s="129"/>
      <c r="GAQ21" s="129"/>
      <c r="GAR21" s="129"/>
      <c r="GAS21" s="129"/>
      <c r="GAT21" s="129"/>
      <c r="GAU21" s="129"/>
      <c r="GAV21" s="129"/>
      <c r="GAW21" s="129"/>
      <c r="GAX21" s="129"/>
      <c r="GAY21" s="129"/>
      <c r="GAZ21" s="129"/>
      <c r="GBA21" s="129"/>
      <c r="GBB21" s="129"/>
      <c r="GBC21" s="129"/>
      <c r="GBD21" s="129"/>
      <c r="GBE21" s="129"/>
      <c r="GBF21" s="129"/>
      <c r="GBG21" s="129"/>
      <c r="GBH21" s="129"/>
      <c r="GBI21" s="129"/>
      <c r="GBJ21" s="129"/>
      <c r="GBK21" s="129"/>
      <c r="GBL21" s="129"/>
      <c r="GBM21" s="129"/>
      <c r="GBN21" s="129"/>
      <c r="GBO21" s="129"/>
      <c r="GBP21" s="129"/>
      <c r="GBQ21" s="129"/>
      <c r="GBR21" s="129"/>
      <c r="GBS21" s="129"/>
      <c r="GBT21" s="129"/>
      <c r="GBU21" s="129"/>
      <c r="GBV21" s="129"/>
      <c r="GBW21" s="129"/>
      <c r="GBX21" s="129"/>
      <c r="GBY21" s="129"/>
      <c r="GBZ21" s="129"/>
      <c r="GCA21" s="129"/>
      <c r="GCB21" s="129"/>
      <c r="GCC21" s="129"/>
      <c r="GCD21" s="129"/>
      <c r="GCE21" s="129"/>
      <c r="GCF21" s="129"/>
      <c r="GCG21" s="129"/>
      <c r="GCH21" s="129"/>
      <c r="GCI21" s="129"/>
      <c r="GCJ21" s="129"/>
      <c r="GCK21" s="129"/>
      <c r="GCL21" s="129"/>
      <c r="GCM21" s="129"/>
      <c r="GCN21" s="129"/>
      <c r="GCO21" s="129"/>
      <c r="GCP21" s="129"/>
      <c r="GCQ21" s="129"/>
      <c r="GCR21" s="129"/>
      <c r="GCS21" s="129"/>
      <c r="GCT21" s="129"/>
      <c r="GCU21" s="129"/>
      <c r="GCV21" s="129"/>
      <c r="GCW21" s="129"/>
      <c r="GCX21" s="129"/>
      <c r="GCY21" s="129"/>
      <c r="GCZ21" s="129"/>
      <c r="GDA21" s="129"/>
      <c r="GDB21" s="129"/>
      <c r="GDC21" s="129"/>
      <c r="GDD21" s="129"/>
      <c r="GDE21" s="129"/>
      <c r="GDF21" s="129"/>
      <c r="GDG21" s="129"/>
      <c r="GDH21" s="129"/>
      <c r="GDI21" s="129"/>
      <c r="GDJ21" s="129"/>
      <c r="GDK21" s="129"/>
      <c r="GDL21" s="129"/>
      <c r="GDM21" s="129"/>
      <c r="GDN21" s="129"/>
      <c r="GDO21" s="129"/>
      <c r="GDP21" s="129"/>
      <c r="GDQ21" s="129"/>
      <c r="GDR21" s="129"/>
      <c r="GDS21" s="129"/>
      <c r="GDT21" s="129"/>
      <c r="GDU21" s="129"/>
      <c r="GDV21" s="129"/>
      <c r="GDW21" s="129"/>
      <c r="GDX21" s="129"/>
      <c r="GDY21" s="129"/>
      <c r="GDZ21" s="129"/>
      <c r="GEA21" s="129"/>
      <c r="GEB21" s="129"/>
      <c r="GEC21" s="129"/>
      <c r="GED21" s="129"/>
      <c r="GEE21" s="129"/>
      <c r="GEF21" s="129"/>
      <c r="GEG21" s="129"/>
      <c r="GEH21" s="129"/>
      <c r="GEI21" s="129"/>
      <c r="GEJ21" s="129"/>
      <c r="GEK21" s="129"/>
      <c r="GEL21" s="129"/>
      <c r="GEM21" s="129"/>
      <c r="GEN21" s="129"/>
      <c r="GEO21" s="129"/>
      <c r="GEP21" s="129"/>
      <c r="GEQ21" s="129"/>
      <c r="GER21" s="129"/>
      <c r="GES21" s="129"/>
      <c r="GET21" s="129"/>
      <c r="GEU21" s="129"/>
      <c r="GEV21" s="129"/>
      <c r="GEW21" s="129"/>
      <c r="GEX21" s="129"/>
      <c r="GEY21" s="129"/>
      <c r="GEZ21" s="129"/>
      <c r="GFA21" s="129"/>
      <c r="GFB21" s="129"/>
      <c r="GFC21" s="129"/>
      <c r="GFD21" s="129"/>
      <c r="GFE21" s="129"/>
      <c r="GFF21" s="129"/>
      <c r="GFG21" s="129"/>
      <c r="GFH21" s="129"/>
      <c r="GFI21" s="129"/>
      <c r="GFJ21" s="129"/>
      <c r="GFK21" s="129"/>
      <c r="GFL21" s="129"/>
      <c r="GFM21" s="129"/>
      <c r="GFN21" s="129"/>
      <c r="GFO21" s="129"/>
      <c r="GFP21" s="129"/>
      <c r="GFQ21" s="129"/>
      <c r="GFR21" s="129"/>
      <c r="GFS21" s="129"/>
      <c r="GFT21" s="129"/>
      <c r="GFU21" s="129"/>
      <c r="GFV21" s="129"/>
      <c r="GFW21" s="129"/>
      <c r="GFX21" s="129"/>
      <c r="GFY21" s="129"/>
      <c r="GFZ21" s="129"/>
      <c r="GGA21" s="129"/>
      <c r="GGB21" s="129"/>
      <c r="GGC21" s="129"/>
      <c r="GGD21" s="129"/>
      <c r="GGE21" s="129"/>
      <c r="GGF21" s="129"/>
      <c r="GGG21" s="129"/>
      <c r="GGH21" s="129"/>
      <c r="GGI21" s="129"/>
      <c r="GGJ21" s="129"/>
      <c r="GGK21" s="129"/>
      <c r="GGL21" s="129"/>
      <c r="GGM21" s="129"/>
      <c r="GGN21" s="129"/>
      <c r="GGO21" s="129"/>
      <c r="GGP21" s="129"/>
      <c r="GGQ21" s="129"/>
      <c r="GGR21" s="129"/>
      <c r="GGS21" s="129"/>
      <c r="GGT21" s="129"/>
      <c r="GGU21" s="129"/>
      <c r="GGV21" s="129"/>
      <c r="GGW21" s="129"/>
      <c r="GGX21" s="129"/>
      <c r="GGY21" s="129"/>
      <c r="GGZ21" s="129"/>
      <c r="GHA21" s="129"/>
      <c r="GHB21" s="129"/>
      <c r="GHC21" s="129"/>
      <c r="GHD21" s="129"/>
      <c r="GHE21" s="129"/>
      <c r="GHF21" s="129"/>
      <c r="GHG21" s="129"/>
      <c r="GHH21" s="129"/>
      <c r="GHI21" s="129"/>
      <c r="GHJ21" s="129"/>
      <c r="GHK21" s="129"/>
      <c r="GHL21" s="129"/>
      <c r="GHM21" s="129"/>
      <c r="GHN21" s="129"/>
      <c r="GHO21" s="129"/>
      <c r="GHP21" s="129"/>
      <c r="GHQ21" s="129"/>
      <c r="GHR21" s="129"/>
      <c r="GHS21" s="129"/>
      <c r="GHT21" s="129"/>
      <c r="GHU21" s="129"/>
      <c r="GHV21" s="129"/>
      <c r="GHW21" s="129"/>
      <c r="GHX21" s="129"/>
      <c r="GHY21" s="129"/>
      <c r="GHZ21" s="129"/>
      <c r="GIA21" s="129"/>
      <c r="GIB21" s="129"/>
      <c r="GIC21" s="129"/>
      <c r="GID21" s="129"/>
      <c r="GIE21" s="129"/>
      <c r="GIF21" s="129"/>
      <c r="GIG21" s="129"/>
      <c r="GIH21" s="129"/>
      <c r="GII21" s="129"/>
      <c r="GIJ21" s="129"/>
      <c r="GIK21" s="129"/>
      <c r="GIL21" s="129"/>
      <c r="GIM21" s="129"/>
      <c r="GIN21" s="129"/>
      <c r="GIO21" s="129"/>
      <c r="GIP21" s="129"/>
      <c r="GIQ21" s="129"/>
      <c r="GIR21" s="129"/>
      <c r="GIS21" s="129"/>
      <c r="GIT21" s="129"/>
      <c r="GIU21" s="129"/>
      <c r="GIV21" s="129"/>
      <c r="GIW21" s="129"/>
      <c r="GIX21" s="129"/>
      <c r="GIY21" s="129"/>
      <c r="GIZ21" s="129"/>
      <c r="GJA21" s="129"/>
      <c r="GJB21" s="129"/>
      <c r="GJC21" s="129"/>
      <c r="GJD21" s="129"/>
      <c r="GJE21" s="129"/>
      <c r="GJF21" s="129"/>
      <c r="GJG21" s="129"/>
      <c r="GJH21" s="129"/>
      <c r="GJI21" s="129"/>
      <c r="GJJ21" s="129"/>
      <c r="GJK21" s="129"/>
      <c r="GJL21" s="129"/>
      <c r="GJM21" s="129"/>
      <c r="GJN21" s="129"/>
      <c r="GJO21" s="129"/>
      <c r="GJP21" s="129"/>
      <c r="GJQ21" s="129"/>
      <c r="GJR21" s="129"/>
      <c r="GJS21" s="129"/>
      <c r="GJT21" s="129"/>
      <c r="GJU21" s="129"/>
      <c r="GJV21" s="129"/>
      <c r="GJW21" s="129"/>
      <c r="GJX21" s="129"/>
      <c r="GJY21" s="129"/>
      <c r="GJZ21" s="129"/>
      <c r="GKA21" s="129"/>
      <c r="GKB21" s="129"/>
      <c r="GKC21" s="129"/>
      <c r="GKD21" s="129"/>
      <c r="GKE21" s="129"/>
      <c r="GKF21" s="129"/>
      <c r="GKG21" s="129"/>
      <c r="GKH21" s="129"/>
      <c r="GKI21" s="129"/>
      <c r="GKJ21" s="129"/>
      <c r="GKK21" s="129"/>
      <c r="GKL21" s="129"/>
      <c r="GKM21" s="129"/>
      <c r="GKN21" s="129"/>
      <c r="GKO21" s="129"/>
      <c r="GKP21" s="129"/>
      <c r="GKQ21" s="129"/>
      <c r="GKR21" s="129"/>
      <c r="GKS21" s="129"/>
      <c r="GKT21" s="129"/>
      <c r="GKU21" s="129"/>
      <c r="GKV21" s="129"/>
      <c r="GKW21" s="129"/>
      <c r="GKX21" s="129"/>
      <c r="GKY21" s="129"/>
      <c r="GKZ21" s="129"/>
      <c r="GLA21" s="129"/>
      <c r="GLB21" s="129"/>
      <c r="GLC21" s="129"/>
      <c r="GLD21" s="129"/>
    </row>
    <row r="22" spans="1:5052" x14ac:dyDescent="0.3">
      <c r="A22" s="5" t="s">
        <v>73</v>
      </c>
      <c r="B22" s="7"/>
      <c r="C22" s="7"/>
      <c r="D22" s="7"/>
      <c r="F22" s="7"/>
      <c r="J22">
        <v>2.5499999999999998</v>
      </c>
      <c r="K22" s="146" t="s">
        <v>33</v>
      </c>
      <c r="P22" s="3">
        <v>2.15</v>
      </c>
      <c r="Q22" s="146" t="s">
        <v>33</v>
      </c>
      <c r="S22" s="146"/>
      <c r="T22" s="3">
        <v>2.81</v>
      </c>
      <c r="U22" s="146" t="s">
        <v>33</v>
      </c>
      <c r="V22" s="23">
        <v>1.3</v>
      </c>
      <c r="W22" s="146" t="s">
        <v>33</v>
      </c>
      <c r="X22">
        <v>1.1499999999999999</v>
      </c>
      <c r="Y22" s="146" t="s">
        <v>33</v>
      </c>
      <c r="Z22" s="3">
        <v>1.1200000000000001</v>
      </c>
      <c r="AA22" s="146" t="s">
        <v>33</v>
      </c>
      <c r="AB22" s="3">
        <v>1</v>
      </c>
      <c r="AC22" s="146" t="s">
        <v>33</v>
      </c>
      <c r="AD22" s="146">
        <v>0.83</v>
      </c>
      <c r="AE22" s="146" t="s">
        <v>33</v>
      </c>
      <c r="AF22" s="182"/>
      <c r="AG22" s="6"/>
    </row>
    <row r="23" spans="1:5052" x14ac:dyDescent="0.3">
      <c r="A23" s="7"/>
      <c r="B23" s="7"/>
      <c r="C23" s="7"/>
      <c r="D23" s="7"/>
      <c r="F23" s="7"/>
      <c r="J23">
        <v>2.1800000000000002</v>
      </c>
      <c r="K23" t="s">
        <v>74</v>
      </c>
      <c r="P23" s="3">
        <v>2.14</v>
      </c>
      <c r="Q23" t="s">
        <v>75</v>
      </c>
      <c r="T23" s="3">
        <v>2.1</v>
      </c>
      <c r="U23" t="s">
        <v>76</v>
      </c>
      <c r="V23" s="23">
        <v>2.1</v>
      </c>
      <c r="W23" t="s">
        <v>77</v>
      </c>
      <c r="X23">
        <v>2.06</v>
      </c>
      <c r="Y23" t="s">
        <v>78</v>
      </c>
      <c r="Z23" s="3">
        <v>2.0299999999999998</v>
      </c>
      <c r="AA23" t="s">
        <v>79</v>
      </c>
      <c r="AB23" s="3">
        <v>2</v>
      </c>
      <c r="AC23" t="s">
        <v>77</v>
      </c>
      <c r="AD23" s="3">
        <v>2</v>
      </c>
      <c r="AE23" t="s">
        <v>77</v>
      </c>
      <c r="AG23" s="8"/>
    </row>
    <row r="24" spans="1:5052" x14ac:dyDescent="0.3">
      <c r="A24" s="7"/>
      <c r="B24" s="7"/>
      <c r="C24" s="7"/>
      <c r="D24" s="7"/>
      <c r="F24" s="7"/>
      <c r="J24">
        <v>2.2200000000000002</v>
      </c>
      <c r="K24" t="s">
        <v>80</v>
      </c>
      <c r="P24" s="3"/>
      <c r="T24" s="3"/>
      <c r="V24" s="23"/>
      <c r="Z24" s="3"/>
      <c r="AB24" s="3"/>
      <c r="AD24" s="3"/>
      <c r="AG24" s="8"/>
    </row>
    <row r="25" spans="1:5052" x14ac:dyDescent="0.3">
      <c r="A25" s="7"/>
      <c r="B25" s="7"/>
      <c r="C25" s="7"/>
      <c r="D25" s="7"/>
      <c r="F25" s="7"/>
      <c r="J25">
        <v>2.2599999999999998</v>
      </c>
      <c r="K25" t="s">
        <v>81</v>
      </c>
      <c r="P25" s="3"/>
      <c r="T25" s="3"/>
      <c r="V25" s="23"/>
      <c r="Z25" s="3"/>
      <c r="AB25" s="3"/>
      <c r="AD25" s="3"/>
      <c r="AG25" s="8"/>
    </row>
    <row r="26" spans="1:5052" x14ac:dyDescent="0.3">
      <c r="A26" s="7"/>
      <c r="B26" s="7"/>
      <c r="C26" s="7"/>
      <c r="D26" s="7"/>
      <c r="F26" s="7"/>
      <c r="J26" s="3">
        <v>2.2999999999999998</v>
      </c>
      <c r="K26" t="s">
        <v>82</v>
      </c>
      <c r="P26" s="3"/>
      <c r="T26" s="3"/>
      <c r="V26" s="23"/>
      <c r="Z26" s="3"/>
      <c r="AB26" s="3"/>
      <c r="AD26" s="3"/>
      <c r="AG26" s="8"/>
    </row>
    <row r="27" spans="1:5052" x14ac:dyDescent="0.3">
      <c r="A27" s="7"/>
      <c r="B27" s="7"/>
      <c r="C27" s="7"/>
      <c r="D27" s="7"/>
      <c r="F27" s="7"/>
      <c r="J27">
        <v>2.34</v>
      </c>
      <c r="K27" t="s">
        <v>83</v>
      </c>
      <c r="P27" s="3"/>
      <c r="T27" s="3"/>
      <c r="V27" s="23"/>
      <c r="Z27" s="3"/>
      <c r="AB27" s="3"/>
      <c r="AD27" s="3"/>
      <c r="AG27" s="8"/>
    </row>
    <row r="28" spans="1:5052" x14ac:dyDescent="0.3">
      <c r="A28" s="7"/>
      <c r="B28" s="7"/>
      <c r="C28" s="7"/>
      <c r="D28" s="7"/>
      <c r="F28" s="7"/>
      <c r="J28">
        <v>2.38</v>
      </c>
      <c r="K28" t="s">
        <v>84</v>
      </c>
      <c r="P28" s="3"/>
      <c r="T28" s="3"/>
      <c r="V28" s="23"/>
      <c r="Z28" s="3"/>
      <c r="AB28" s="3"/>
      <c r="AD28" s="3"/>
      <c r="AG28" s="8"/>
    </row>
    <row r="29" spans="1:5052" x14ac:dyDescent="0.3">
      <c r="A29" s="9"/>
      <c r="B29" s="9"/>
      <c r="C29" s="9"/>
      <c r="D29" s="9"/>
      <c r="E29" s="113"/>
      <c r="F29" s="9"/>
      <c r="G29" s="113"/>
      <c r="H29" s="113"/>
      <c r="I29" s="113"/>
      <c r="J29" s="113"/>
      <c r="K29" s="113"/>
      <c r="L29" s="113"/>
      <c r="M29" s="113"/>
      <c r="N29" s="113"/>
      <c r="O29" s="113"/>
      <c r="P29" s="183">
        <v>2.1800000000000002</v>
      </c>
      <c r="Q29" s="113" t="s">
        <v>85</v>
      </c>
      <c r="R29" s="113"/>
      <c r="S29" s="113"/>
      <c r="T29" s="183">
        <v>2.14</v>
      </c>
      <c r="U29" s="113" t="s">
        <v>86</v>
      </c>
      <c r="V29" s="183"/>
      <c r="W29" s="113"/>
      <c r="X29" s="183">
        <v>2.1</v>
      </c>
      <c r="Y29" s="113" t="s">
        <v>87</v>
      </c>
      <c r="Z29" s="113">
        <v>2.06</v>
      </c>
      <c r="AA29" s="113" t="s">
        <v>88</v>
      </c>
      <c r="AB29" s="113"/>
      <c r="AC29" s="113"/>
      <c r="AD29" s="113"/>
      <c r="AE29" s="113"/>
      <c r="AF29" s="183"/>
      <c r="AG29" s="10"/>
    </row>
    <row r="30" spans="1:5052" ht="15" thickBot="1" x14ac:dyDescent="0.35">
      <c r="D30" s="7"/>
      <c r="F30" s="7"/>
    </row>
    <row r="31" spans="1:5052" x14ac:dyDescent="0.3">
      <c r="A31" s="121"/>
      <c r="B31" s="130" t="s">
        <v>51</v>
      </c>
      <c r="C31" s="242"/>
      <c r="D31" s="130" t="s">
        <v>52</v>
      </c>
      <c r="E31" s="242"/>
      <c r="F31" s="130" t="s">
        <v>2</v>
      </c>
      <c r="G31" s="242"/>
      <c r="H31" s="130" t="s">
        <v>53</v>
      </c>
      <c r="I31" s="242"/>
      <c r="J31" s="135" t="s">
        <v>4</v>
      </c>
      <c r="K31" s="242"/>
      <c r="L31" s="135" t="s">
        <v>5</v>
      </c>
      <c r="M31" s="242"/>
      <c r="N31" s="135" t="s">
        <v>6</v>
      </c>
      <c r="O31" s="242"/>
      <c r="P31" s="130" t="s">
        <v>7</v>
      </c>
      <c r="Q31" s="242"/>
      <c r="R31" s="242" t="s">
        <v>8</v>
      </c>
      <c r="S31" s="242"/>
      <c r="T31" s="117" t="s">
        <v>9</v>
      </c>
      <c r="U31" s="122"/>
      <c r="V31" s="325" t="s">
        <v>54</v>
      </c>
      <c r="W31" s="122"/>
      <c r="X31" s="117" t="s">
        <v>55</v>
      </c>
      <c r="Y31" s="122"/>
      <c r="Z31" s="117" t="s">
        <v>56</v>
      </c>
      <c r="AA31" s="122"/>
      <c r="AB31" s="117" t="s">
        <v>57</v>
      </c>
      <c r="AC31" s="122"/>
      <c r="AD31" s="117" t="s">
        <v>58</v>
      </c>
      <c r="AE31" s="122"/>
      <c r="AF31" s="117" t="s">
        <v>17</v>
      </c>
      <c r="AG31" s="122"/>
      <c r="AH31" s="117" t="s">
        <v>18</v>
      </c>
      <c r="AI31" s="122"/>
      <c r="AJ31" s="123" t="s">
        <v>59</v>
      </c>
      <c r="AK31" s="124"/>
    </row>
    <row r="32" spans="1:5052" x14ac:dyDescent="0.3">
      <c r="A32" s="11" t="s">
        <v>89</v>
      </c>
      <c r="B32" s="120">
        <v>17221.68</v>
      </c>
      <c r="C32" s="31" t="s">
        <v>90</v>
      </c>
      <c r="D32" s="120">
        <v>17221.68</v>
      </c>
      <c r="E32" s="31" t="s">
        <v>90</v>
      </c>
      <c r="F32" s="120">
        <v>17221.68</v>
      </c>
      <c r="G32" s="31" t="s">
        <v>90</v>
      </c>
      <c r="H32" s="120">
        <v>16884</v>
      </c>
      <c r="I32" s="31" t="s">
        <v>90</v>
      </c>
      <c r="J32" s="120">
        <v>16552.939999999999</v>
      </c>
      <c r="K32" s="31" t="s">
        <v>90</v>
      </c>
      <c r="L32" s="120">
        <f>N32*1.02</f>
        <v>16228.3734</v>
      </c>
      <c r="M32" s="31" t="s">
        <v>90</v>
      </c>
      <c r="N32" s="120">
        <v>15910.17</v>
      </c>
      <c r="O32" s="31" t="s">
        <v>90</v>
      </c>
      <c r="P32" s="29">
        <v>15598.21</v>
      </c>
      <c r="Q32" s="31" t="s">
        <v>90</v>
      </c>
      <c r="R32" s="114">
        <v>15292.36</v>
      </c>
      <c r="S32" s="31" t="s">
        <v>90</v>
      </c>
      <c r="T32" s="120">
        <v>14992.51</v>
      </c>
      <c r="U32" s="31" t="s">
        <v>90</v>
      </c>
      <c r="V32" s="275">
        <v>14698.54</v>
      </c>
      <c r="W32" s="31" t="s">
        <v>90</v>
      </c>
      <c r="X32" s="120">
        <v>13786.46</v>
      </c>
      <c r="Y32" s="31" t="s">
        <v>90</v>
      </c>
      <c r="Z32" s="120">
        <v>13786.46</v>
      </c>
      <c r="AA32" s="31" t="s">
        <v>90</v>
      </c>
      <c r="AB32" s="120">
        <v>13516.14</v>
      </c>
      <c r="AC32" s="31" t="s">
        <v>90</v>
      </c>
      <c r="AD32" s="120">
        <v>14545</v>
      </c>
      <c r="AE32" s="31" t="s">
        <v>91</v>
      </c>
      <c r="AF32" s="120">
        <v>14259.8</v>
      </c>
      <c r="AG32" s="31" t="s">
        <v>91</v>
      </c>
      <c r="AH32" s="120">
        <v>13980.2</v>
      </c>
      <c r="AI32" s="31" t="s">
        <v>91</v>
      </c>
      <c r="AJ32" s="200">
        <v>13706.08</v>
      </c>
      <c r="AK32" s="31" t="s">
        <v>91</v>
      </c>
    </row>
    <row r="33" spans="2:36" x14ac:dyDescent="0.3">
      <c r="B33" s="120">
        <v>21570.25</v>
      </c>
      <c r="C33" s="31" t="s">
        <v>92</v>
      </c>
      <c r="D33" s="120">
        <v>21570.25</v>
      </c>
      <c r="E33" s="31" t="s">
        <v>92</v>
      </c>
      <c r="F33" s="120">
        <v>21570.25</v>
      </c>
      <c r="G33" s="31" t="s">
        <v>92</v>
      </c>
      <c r="H33" s="120">
        <v>21147.3</v>
      </c>
      <c r="I33" s="31" t="s">
        <v>92</v>
      </c>
      <c r="J33" s="120">
        <v>20732.650000000001</v>
      </c>
      <c r="K33" s="31" t="s">
        <v>92</v>
      </c>
      <c r="L33" s="120">
        <f>N33*1.02</f>
        <v>20326.131600000001</v>
      </c>
      <c r="M33" s="31" t="s">
        <v>92</v>
      </c>
      <c r="N33" s="120">
        <v>19927.580000000002</v>
      </c>
      <c r="O33" s="31" t="s">
        <v>92</v>
      </c>
      <c r="P33" s="120">
        <v>19536.84</v>
      </c>
      <c r="Q33" s="31" t="s">
        <v>92</v>
      </c>
      <c r="R33" s="120">
        <v>19153.759999999998</v>
      </c>
      <c r="S33" s="31" t="s">
        <v>92</v>
      </c>
      <c r="T33" s="120">
        <v>18778.2</v>
      </c>
      <c r="U33" s="31" t="s">
        <v>92</v>
      </c>
      <c r="V33" s="275">
        <v>18410</v>
      </c>
      <c r="W33" s="31" t="s">
        <v>92</v>
      </c>
      <c r="X33" s="275">
        <v>17977.53</v>
      </c>
      <c r="Y33" s="31" t="s">
        <v>92</v>
      </c>
      <c r="Z33" s="275">
        <v>17977.53</v>
      </c>
      <c r="AA33" s="31" t="s">
        <v>92</v>
      </c>
      <c r="AB33" s="275">
        <v>17625.03</v>
      </c>
      <c r="AC33" s="31" t="s">
        <v>92</v>
      </c>
      <c r="AF33"/>
      <c r="AJ33" s="3"/>
    </row>
    <row r="36" spans="2:36" x14ac:dyDescent="0.3">
      <c r="Q36" s="23"/>
    </row>
    <row r="37" spans="2:36" x14ac:dyDescent="0.3">
      <c r="Q37" s="23"/>
    </row>
    <row r="38" spans="2:36" x14ac:dyDescent="0.3">
      <c r="Q38" s="23"/>
    </row>
    <row r="39" spans="2:36" x14ac:dyDescent="0.3">
      <c r="Q39" s="23"/>
    </row>
    <row r="40" spans="2:36" x14ac:dyDescent="0.3">
      <c r="Q40" s="23"/>
    </row>
    <row r="41" spans="2:36" x14ac:dyDescent="0.3">
      <c r="Q41" s="23"/>
    </row>
    <row r="42" spans="2:36" x14ac:dyDescent="0.3">
      <c r="Q42" s="23"/>
    </row>
    <row r="43" spans="2:36" x14ac:dyDescent="0.3">
      <c r="Q43" s="23"/>
    </row>
    <row r="44" spans="2:36" x14ac:dyDescent="0.3">
      <c r="Q44" s="23"/>
    </row>
    <row r="45" spans="2:36" x14ac:dyDescent="0.3">
      <c r="Q45" s="23"/>
    </row>
    <row r="46" spans="2:36" x14ac:dyDescent="0.3">
      <c r="Q46" s="23"/>
    </row>
    <row r="47" spans="2:36" x14ac:dyDescent="0.3">
      <c r="Q47" s="23"/>
    </row>
    <row r="48" spans="2:36" x14ac:dyDescent="0.3">
      <c r="Q48" s="23"/>
    </row>
    <row r="49" spans="17:17" x14ac:dyDescent="0.3">
      <c r="Q49" s="23"/>
    </row>
    <row r="50" spans="17:17" x14ac:dyDescent="0.3">
      <c r="Q50" s="23"/>
    </row>
    <row r="51" spans="17:17" x14ac:dyDescent="0.3">
      <c r="Q51" s="23"/>
    </row>
    <row r="52" spans="17:17" x14ac:dyDescent="0.3">
      <c r="Q52" s="23"/>
    </row>
    <row r="53" spans="17:17" x14ac:dyDescent="0.3">
      <c r="Q53" s="23"/>
    </row>
    <row r="54" spans="17:17" x14ac:dyDescent="0.3">
      <c r="Q54" s="23"/>
    </row>
    <row r="55" spans="17:17" x14ac:dyDescent="0.3">
      <c r="Q55" s="23"/>
    </row>
    <row r="56" spans="17:17" x14ac:dyDescent="0.3">
      <c r="Q56" s="23"/>
    </row>
    <row r="57" spans="17:17" x14ac:dyDescent="0.3">
      <c r="Q57" s="23"/>
    </row>
    <row r="58" spans="17:17" x14ac:dyDescent="0.3">
      <c r="Q58" s="23"/>
    </row>
    <row r="59" spans="17:17" x14ac:dyDescent="0.3">
      <c r="Q59" s="23"/>
    </row>
  </sheetData>
  <mergeCells count="9">
    <mergeCell ref="B8:C8"/>
    <mergeCell ref="B9:C9"/>
    <mergeCell ref="D8:E8"/>
    <mergeCell ref="D9:E9"/>
    <mergeCell ref="AF21:AG21"/>
    <mergeCell ref="H8:I8"/>
    <mergeCell ref="H9:I9"/>
    <mergeCell ref="F8:G8"/>
    <mergeCell ref="F9:G9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485187-F6BE-4B30-847D-BBEB4A344F3B}">
  <dimension ref="A1:K5"/>
  <sheetViews>
    <sheetView workbookViewId="0"/>
  </sheetViews>
  <sheetFormatPr defaultRowHeight="14.4" x14ac:dyDescent="0.3"/>
  <cols>
    <col min="1" max="1" width="31.33203125" bestFit="1" customWidth="1"/>
    <col min="2" max="2" width="5" bestFit="1" customWidth="1"/>
    <col min="3" max="3" width="31.33203125" customWidth="1"/>
    <col min="4" max="4" width="5" bestFit="1" customWidth="1"/>
    <col min="5" max="5" width="31.33203125" customWidth="1"/>
    <col min="6" max="6" width="5.44140625" customWidth="1"/>
    <col min="7" max="7" width="26.33203125" customWidth="1"/>
    <col min="8" max="8" width="4.33203125" customWidth="1"/>
    <col min="9" max="9" width="26.6640625" customWidth="1"/>
    <col min="10" max="10" width="4.6640625" customWidth="1"/>
    <col min="11" max="11" width="26.6640625" customWidth="1"/>
  </cols>
  <sheetData>
    <row r="1" spans="1:11" ht="23.4" x14ac:dyDescent="0.45">
      <c r="A1" s="4" t="s">
        <v>93</v>
      </c>
      <c r="B1" s="17"/>
      <c r="C1" s="17"/>
      <c r="D1" s="17"/>
      <c r="E1" s="17"/>
      <c r="F1" s="17"/>
      <c r="H1" s="17"/>
      <c r="J1" s="17"/>
    </row>
    <row r="3" spans="1:11" ht="15" thickBot="1" x14ac:dyDescent="0.35"/>
    <row r="4" spans="1:11" x14ac:dyDescent="0.3">
      <c r="A4" s="121"/>
      <c r="B4" s="135" t="s">
        <v>94</v>
      </c>
      <c r="C4" s="242"/>
      <c r="D4" s="135" t="s">
        <v>95</v>
      </c>
      <c r="E4" s="242"/>
      <c r="F4" s="135" t="s">
        <v>96</v>
      </c>
      <c r="G4" s="242"/>
      <c r="H4" s="443" t="s">
        <v>97</v>
      </c>
      <c r="I4" s="444"/>
      <c r="J4" s="443" t="s">
        <v>98</v>
      </c>
      <c r="K4" s="444"/>
    </row>
    <row r="5" spans="1:11" x14ac:dyDescent="0.3">
      <c r="A5" s="291" t="s">
        <v>93</v>
      </c>
      <c r="B5" s="418">
        <v>3.5</v>
      </c>
      <c r="C5" s="31" t="s">
        <v>99</v>
      </c>
      <c r="D5" s="11">
        <v>3.43</v>
      </c>
      <c r="E5" s="31" t="s">
        <v>99</v>
      </c>
      <c r="F5" s="11">
        <v>3.36</v>
      </c>
      <c r="G5" s="31" t="s">
        <v>99</v>
      </c>
      <c r="H5" s="120">
        <v>3.29</v>
      </c>
      <c r="I5" s="31" t="s">
        <v>99</v>
      </c>
      <c r="J5" s="120">
        <v>3.23</v>
      </c>
      <c r="K5" s="31" t="s">
        <v>99</v>
      </c>
    </row>
  </sheetData>
  <mergeCells count="2">
    <mergeCell ref="J4:K4"/>
    <mergeCell ref="H4:I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L140"/>
  <sheetViews>
    <sheetView tabSelected="1" topLeftCell="A68" zoomScale="120" zoomScaleNormal="120" workbookViewId="0">
      <selection activeCell="B73" sqref="B73:D73"/>
    </sheetView>
  </sheetViews>
  <sheetFormatPr defaultColWidth="8.88671875" defaultRowHeight="14.4" x14ac:dyDescent="0.3"/>
  <cols>
    <col min="1" max="1" width="86.6640625" style="32" customWidth="1"/>
    <col min="2" max="2" width="16.44140625" style="32" customWidth="1"/>
    <col min="3" max="3" width="19.6640625" style="32" customWidth="1"/>
    <col min="4" max="4" width="12.6640625" style="32" customWidth="1"/>
    <col min="5" max="5" width="23.109375" style="32" customWidth="1"/>
    <col min="6" max="6" width="19.109375" style="32" customWidth="1"/>
    <col min="7" max="7" width="10.44140625" style="32" bestFit="1" customWidth="1"/>
    <col min="8" max="8" width="15.33203125" style="32" bestFit="1" customWidth="1"/>
    <col min="9" max="9" width="13.88671875" style="32" bestFit="1" customWidth="1"/>
    <col min="10" max="10" width="11.33203125" style="32" bestFit="1" customWidth="1"/>
    <col min="11" max="11" width="15.33203125" style="32" bestFit="1" customWidth="1"/>
    <col min="12" max="12" width="13.88671875" style="32" bestFit="1" customWidth="1"/>
    <col min="13" max="13" width="14.88671875" style="32" customWidth="1"/>
    <col min="14" max="14" width="21.6640625" style="32" customWidth="1"/>
    <col min="15" max="15" width="15.44140625" style="33" customWidth="1"/>
    <col min="16" max="16" width="14.33203125" style="33" customWidth="1"/>
    <col min="17" max="17" width="21.6640625" style="32" customWidth="1"/>
    <col min="18" max="18" width="15.44140625" style="33" customWidth="1"/>
    <col min="19" max="19" width="14.33203125" style="33" customWidth="1"/>
    <col min="20" max="20" width="18" style="32" customWidth="1"/>
    <col min="21" max="21" width="15.44140625" style="33" customWidth="1"/>
    <col min="22" max="22" width="14.33203125" style="33" customWidth="1"/>
    <col min="23" max="23" width="18" style="32" customWidth="1"/>
    <col min="24" max="24" width="13.88671875" style="33" customWidth="1"/>
    <col min="25" max="25" width="14.33203125" style="33" customWidth="1"/>
    <col min="26" max="26" width="15.33203125" style="32" customWidth="1"/>
    <col min="27" max="27" width="13.44140625" style="33" customWidth="1"/>
    <col min="28" max="28" width="14.33203125" style="33" customWidth="1"/>
    <col min="29" max="29" width="16.109375" style="39" customWidth="1"/>
    <col min="30" max="30" width="14" style="33" customWidth="1"/>
    <col min="31" max="31" width="13.109375" style="33" customWidth="1"/>
    <col min="32" max="32" width="20.5546875" style="32" customWidth="1"/>
    <col min="33" max="16384" width="8.88671875" style="32"/>
  </cols>
  <sheetData>
    <row r="1" spans="1:38" s="37" customFormat="1" ht="25.95" customHeight="1" x14ac:dyDescent="0.45">
      <c r="A1" s="34" t="s">
        <v>100</v>
      </c>
      <c r="B1" s="34"/>
      <c r="C1" s="35" t="s">
        <v>101</v>
      </c>
      <c r="D1" s="34"/>
      <c r="E1" s="34"/>
      <c r="F1" s="35" t="s">
        <v>102</v>
      </c>
      <c r="G1" s="34"/>
      <c r="H1" s="34"/>
      <c r="I1" s="35" t="s">
        <v>103</v>
      </c>
      <c r="J1" s="34"/>
      <c r="K1" s="34"/>
      <c r="L1" s="35" t="s">
        <v>104</v>
      </c>
      <c r="M1" s="34"/>
      <c r="N1" s="40"/>
      <c r="O1" s="35" t="s">
        <v>105</v>
      </c>
      <c r="P1" s="35"/>
      <c r="Q1" s="40"/>
      <c r="R1" s="35" t="s">
        <v>106</v>
      </c>
      <c r="S1" s="35"/>
      <c r="T1" s="40"/>
      <c r="U1" s="35"/>
      <c r="V1" s="35"/>
      <c r="W1" s="40"/>
      <c r="X1" s="35"/>
      <c r="Y1" s="35"/>
      <c r="Z1" s="40"/>
      <c r="AA1" s="35"/>
      <c r="AB1" s="35"/>
      <c r="AC1" s="36"/>
      <c r="AD1" s="35"/>
      <c r="AE1" s="35"/>
    </row>
    <row r="2" spans="1:38" x14ac:dyDescent="0.3">
      <c r="N2" s="38"/>
      <c r="Q2" s="38"/>
      <c r="T2" s="38"/>
      <c r="W2" s="38"/>
      <c r="Z2" s="38"/>
    </row>
    <row r="3" spans="1:38" ht="15.6" x14ac:dyDescent="0.3">
      <c r="A3" s="46" t="s">
        <v>107</v>
      </c>
      <c r="B3" s="466">
        <v>2024</v>
      </c>
      <c r="C3" s="467"/>
      <c r="D3" s="468"/>
      <c r="E3" s="466">
        <v>2023</v>
      </c>
      <c r="F3" s="467"/>
      <c r="G3" s="468"/>
      <c r="H3" s="454">
        <v>2022</v>
      </c>
      <c r="I3" s="455"/>
      <c r="J3" s="456"/>
      <c r="K3" s="454">
        <v>2021</v>
      </c>
      <c r="L3" s="455"/>
      <c r="M3" s="456"/>
      <c r="N3" s="483">
        <v>2020</v>
      </c>
      <c r="O3" s="484"/>
      <c r="P3" s="485"/>
      <c r="Q3" s="483">
        <v>2019</v>
      </c>
      <c r="R3" s="484"/>
      <c r="S3" s="485"/>
      <c r="T3" s="483">
        <v>2018</v>
      </c>
      <c r="U3" s="484"/>
      <c r="V3" s="485"/>
      <c r="W3" s="483">
        <v>2017</v>
      </c>
      <c r="X3" s="484"/>
      <c r="Y3" s="485"/>
      <c r="Z3" s="483">
        <v>2016</v>
      </c>
      <c r="AA3" s="484"/>
      <c r="AB3" s="485"/>
      <c r="AC3" s="483">
        <v>2015</v>
      </c>
      <c r="AD3" s="484"/>
      <c r="AE3" s="485"/>
    </row>
    <row r="4" spans="1:38" ht="15.6" x14ac:dyDescent="0.3">
      <c r="A4" s="47"/>
      <c r="B4" s="380" t="s">
        <v>108</v>
      </c>
      <c r="C4" s="478" t="s">
        <v>109</v>
      </c>
      <c r="D4" s="468"/>
      <c r="E4" s="380" t="s">
        <v>108</v>
      </c>
      <c r="F4" s="478" t="s">
        <v>109</v>
      </c>
      <c r="G4" s="468"/>
      <c r="H4" s="184" t="s">
        <v>108</v>
      </c>
      <c r="I4" s="481" t="s">
        <v>109</v>
      </c>
      <c r="J4" s="482"/>
      <c r="K4" s="184" t="s">
        <v>108</v>
      </c>
      <c r="L4" s="481" t="s">
        <v>109</v>
      </c>
      <c r="M4" s="482"/>
      <c r="N4" s="184" t="s">
        <v>108</v>
      </c>
      <c r="O4" s="481" t="s">
        <v>109</v>
      </c>
      <c r="P4" s="482"/>
      <c r="Q4" s="184" t="s">
        <v>108</v>
      </c>
      <c r="R4" s="481" t="s">
        <v>109</v>
      </c>
      <c r="S4" s="482"/>
      <c r="T4" s="184" t="s">
        <v>108</v>
      </c>
      <c r="U4" s="481" t="s">
        <v>109</v>
      </c>
      <c r="V4" s="482"/>
      <c r="W4" s="184" t="s">
        <v>108</v>
      </c>
      <c r="X4" s="481" t="s">
        <v>109</v>
      </c>
      <c r="Y4" s="482"/>
      <c r="Z4" s="184" t="s">
        <v>108</v>
      </c>
      <c r="AA4" s="481" t="s">
        <v>109</v>
      </c>
      <c r="AB4" s="482"/>
      <c r="AC4" s="185" t="s">
        <v>108</v>
      </c>
      <c r="AD4" s="481" t="s">
        <v>109</v>
      </c>
      <c r="AE4" s="482"/>
    </row>
    <row r="5" spans="1:38" x14ac:dyDescent="0.3">
      <c r="A5" s="186" t="s">
        <v>110</v>
      </c>
      <c r="B5" s="299">
        <v>19.829999999999998</v>
      </c>
      <c r="C5" s="424" t="s">
        <v>111</v>
      </c>
      <c r="D5" s="301">
        <v>52239.24</v>
      </c>
      <c r="E5" s="297">
        <v>19.07</v>
      </c>
      <c r="F5" s="298" t="s">
        <v>111</v>
      </c>
      <c r="G5" s="189">
        <v>50230.04</v>
      </c>
      <c r="H5" s="297">
        <v>17.39</v>
      </c>
      <c r="I5" s="298" t="s">
        <v>111</v>
      </c>
      <c r="J5" s="189">
        <v>45796.9</v>
      </c>
      <c r="K5" s="250">
        <v>17.072379999999999</v>
      </c>
      <c r="L5" s="251" t="s">
        <v>111</v>
      </c>
      <c r="M5" s="252">
        <v>44947.389755998003</v>
      </c>
      <c r="N5" s="187">
        <v>16.90157</v>
      </c>
      <c r="O5" s="188" t="s">
        <v>111</v>
      </c>
      <c r="P5" s="189">
        <v>44493.555490000006</v>
      </c>
      <c r="Q5" s="187" t="s">
        <v>112</v>
      </c>
      <c r="R5" s="188" t="s">
        <v>111</v>
      </c>
      <c r="S5" s="189">
        <v>43857.62</v>
      </c>
      <c r="T5" s="187" t="s">
        <v>113</v>
      </c>
      <c r="U5" s="188" t="s">
        <v>111</v>
      </c>
      <c r="V5" s="189">
        <v>43103.31</v>
      </c>
      <c r="W5" s="187" t="s">
        <v>114</v>
      </c>
      <c r="X5" s="188" t="s">
        <v>111</v>
      </c>
      <c r="Y5" s="189">
        <v>42411.99</v>
      </c>
      <c r="Z5" s="187" t="s">
        <v>115</v>
      </c>
      <c r="AA5" s="188" t="s">
        <v>111</v>
      </c>
      <c r="AB5" s="189">
        <v>41958.83</v>
      </c>
      <c r="AC5" s="187" t="s">
        <v>116</v>
      </c>
      <c r="AD5" s="188" t="s">
        <v>111</v>
      </c>
      <c r="AE5" s="189">
        <v>41787.5</v>
      </c>
    </row>
    <row r="6" spans="1:38" x14ac:dyDescent="0.3">
      <c r="A6" s="51" t="s">
        <v>117</v>
      </c>
      <c r="B6" s="299">
        <v>26.23</v>
      </c>
      <c r="C6" s="425">
        <v>52239.25</v>
      </c>
      <c r="D6" s="301">
        <v>74744.509999999995</v>
      </c>
      <c r="E6" s="299">
        <v>25.22</v>
      </c>
      <c r="F6" s="300">
        <v>50230.05</v>
      </c>
      <c r="G6" s="301">
        <v>71869.72</v>
      </c>
      <c r="H6" s="299">
        <v>22.99</v>
      </c>
      <c r="I6" s="300">
        <v>45796.91</v>
      </c>
      <c r="J6" s="301">
        <v>65526.73</v>
      </c>
      <c r="K6" s="253">
        <v>22.557766000000001</v>
      </c>
      <c r="L6" s="254">
        <v>44947.400004477</v>
      </c>
      <c r="M6" s="255">
        <v>64311.25</v>
      </c>
      <c r="N6" s="71">
        <v>22.329145</v>
      </c>
      <c r="O6" s="62">
        <v>44493.565634999999</v>
      </c>
      <c r="P6" s="73">
        <v>63661.904000000002</v>
      </c>
      <c r="Q6" s="71" t="s">
        <v>118</v>
      </c>
      <c r="R6" s="62">
        <v>43857.63</v>
      </c>
      <c r="S6" s="73">
        <v>62752</v>
      </c>
      <c r="T6" s="71" t="s">
        <v>119</v>
      </c>
      <c r="U6" s="62">
        <v>43103.32</v>
      </c>
      <c r="V6" s="73">
        <v>61672.73</v>
      </c>
      <c r="W6" s="71" t="s">
        <v>120</v>
      </c>
      <c r="X6" s="62">
        <v>42412</v>
      </c>
      <c r="Y6" s="73">
        <v>60683.59</v>
      </c>
      <c r="Z6" s="71" t="s">
        <v>121</v>
      </c>
      <c r="AA6" s="62">
        <v>41958.84</v>
      </c>
      <c r="AB6" s="73">
        <v>60035.21</v>
      </c>
      <c r="AC6" s="71" t="s">
        <v>122</v>
      </c>
      <c r="AD6" s="62">
        <v>41787.51</v>
      </c>
      <c r="AE6" s="73">
        <v>59790.07</v>
      </c>
    </row>
    <row r="7" spans="1:38" x14ac:dyDescent="0.3">
      <c r="A7" s="48"/>
      <c r="B7" s="302"/>
      <c r="D7" s="81"/>
      <c r="E7" s="302"/>
      <c r="G7" s="81"/>
      <c r="H7" s="302"/>
      <c r="J7" s="81"/>
      <c r="K7" s="48"/>
      <c r="L7" s="48"/>
      <c r="M7" s="48"/>
      <c r="N7" s="55"/>
      <c r="P7" s="49"/>
      <c r="Q7" s="55"/>
      <c r="S7" s="49"/>
      <c r="T7" s="55"/>
      <c r="V7" s="49"/>
      <c r="W7" s="55"/>
      <c r="Y7" s="49"/>
      <c r="Z7" s="55"/>
      <c r="AB7" s="49"/>
      <c r="AC7" s="55"/>
      <c r="AE7" s="49"/>
    </row>
    <row r="8" spans="1:38" x14ac:dyDescent="0.3">
      <c r="A8" s="186" t="s">
        <v>123</v>
      </c>
      <c r="B8" s="190">
        <v>26.83</v>
      </c>
      <c r="C8" s="191">
        <v>74744.52</v>
      </c>
      <c r="D8" s="192">
        <v>78444.509999999995</v>
      </c>
      <c r="E8" s="426">
        <v>25.82</v>
      </c>
      <c r="F8" s="304">
        <v>71869.73</v>
      </c>
      <c r="G8" s="192">
        <v>75569.72</v>
      </c>
      <c r="H8" s="303">
        <v>23.59</v>
      </c>
      <c r="I8" s="304">
        <v>65526.74</v>
      </c>
      <c r="J8" s="192">
        <v>69226.73</v>
      </c>
      <c r="K8" s="256">
        <v>23.157765999999999</v>
      </c>
      <c r="L8" s="257">
        <v>64311.26</v>
      </c>
      <c r="M8" s="257">
        <v>68011.25</v>
      </c>
      <c r="N8" s="227">
        <v>22.929145000000002</v>
      </c>
      <c r="O8" s="191">
        <v>63661.914000000004</v>
      </c>
      <c r="P8" s="192">
        <v>67361.90400000001</v>
      </c>
      <c r="Q8" s="190">
        <v>22.61</v>
      </c>
      <c r="R8" s="191">
        <v>62752.01</v>
      </c>
      <c r="S8" s="192">
        <v>66452</v>
      </c>
      <c r="T8" s="190">
        <v>22.23</v>
      </c>
      <c r="U8" s="191">
        <v>61672.74</v>
      </c>
      <c r="V8" s="192">
        <v>65372.73</v>
      </c>
      <c r="W8" s="190">
        <v>21.88</v>
      </c>
      <c r="X8" s="191">
        <v>60683.6</v>
      </c>
      <c r="Y8" s="192">
        <v>64383.59</v>
      </c>
      <c r="Z8" s="190">
        <v>21.65</v>
      </c>
      <c r="AA8" s="191">
        <v>60035.22</v>
      </c>
      <c r="AB8" s="192">
        <v>63735.21</v>
      </c>
      <c r="AC8" s="193">
        <v>21.56</v>
      </c>
      <c r="AD8" s="194">
        <v>59790.080000000002</v>
      </c>
      <c r="AE8" s="195">
        <v>63490.07</v>
      </c>
    </row>
    <row r="9" spans="1:38" x14ac:dyDescent="0.3">
      <c r="A9" s="48"/>
      <c r="B9" s="56">
        <v>27.43</v>
      </c>
      <c r="C9" s="44">
        <v>78444.52</v>
      </c>
      <c r="D9" s="57">
        <v>82144.509999999995</v>
      </c>
      <c r="E9" s="423">
        <v>26.42</v>
      </c>
      <c r="F9" s="306">
        <v>75569.73</v>
      </c>
      <c r="G9" s="57">
        <v>79269.72</v>
      </c>
      <c r="H9" s="305">
        <v>24.19</v>
      </c>
      <c r="I9" s="306">
        <v>69226.740000000005</v>
      </c>
      <c r="J9" s="57">
        <v>72926.73</v>
      </c>
      <c r="K9" s="258">
        <v>23.757766</v>
      </c>
      <c r="L9" s="259">
        <v>68011.259999999995</v>
      </c>
      <c r="M9" s="259">
        <v>71711.25</v>
      </c>
      <c r="N9" s="228">
        <v>23.529145000000003</v>
      </c>
      <c r="O9" s="44">
        <v>67361.914000000004</v>
      </c>
      <c r="P9" s="57">
        <v>71061.90400000001</v>
      </c>
      <c r="Q9" s="56">
        <v>23.21</v>
      </c>
      <c r="R9" s="44">
        <v>66452.009999999995</v>
      </c>
      <c r="S9" s="57">
        <v>70152</v>
      </c>
      <c r="T9" s="56">
        <v>22.83</v>
      </c>
      <c r="U9" s="44">
        <v>65372.74</v>
      </c>
      <c r="V9" s="57">
        <v>69072.73</v>
      </c>
      <c r="W9" s="56">
        <v>22.48</v>
      </c>
      <c r="X9" s="44">
        <v>64383.6</v>
      </c>
      <c r="Y9" s="57">
        <v>68083.59</v>
      </c>
      <c r="Z9" s="56">
        <v>22.25</v>
      </c>
      <c r="AA9" s="44">
        <v>63735.22</v>
      </c>
      <c r="AB9" s="57">
        <v>67435.210000000006</v>
      </c>
      <c r="AC9" s="60">
        <v>22.16</v>
      </c>
      <c r="AD9" s="45">
        <v>63490.080000000002</v>
      </c>
      <c r="AE9" s="50">
        <v>67190.070000000007</v>
      </c>
    </row>
    <row r="10" spans="1:38" x14ac:dyDescent="0.3">
      <c r="A10" s="48"/>
      <c r="B10" s="56">
        <v>28.03</v>
      </c>
      <c r="C10" s="44">
        <v>82144.52</v>
      </c>
      <c r="D10" s="57">
        <v>85844.51</v>
      </c>
      <c r="E10" s="423">
        <v>27.02</v>
      </c>
      <c r="F10" s="306">
        <v>79269.73</v>
      </c>
      <c r="G10" s="57">
        <v>82969.72</v>
      </c>
      <c r="H10" s="305">
        <v>24.79</v>
      </c>
      <c r="I10" s="306">
        <v>72926.740000000005</v>
      </c>
      <c r="J10" s="57">
        <v>76626.73</v>
      </c>
      <c r="K10" s="258">
        <v>24.36</v>
      </c>
      <c r="L10" s="259">
        <v>71711.259999999995</v>
      </c>
      <c r="M10" s="259">
        <v>75411.25</v>
      </c>
      <c r="N10" s="228">
        <v>24.13</v>
      </c>
      <c r="O10" s="44">
        <v>71061.914000000004</v>
      </c>
      <c r="P10" s="57">
        <v>74761.90400000001</v>
      </c>
      <c r="Q10" s="56">
        <v>23.81</v>
      </c>
      <c r="R10" s="44">
        <v>70152.009999999995</v>
      </c>
      <c r="S10" s="57">
        <v>73852</v>
      </c>
      <c r="T10" s="56">
        <v>23.43</v>
      </c>
      <c r="U10" s="44">
        <v>69072.740000000005</v>
      </c>
      <c r="V10" s="57">
        <v>72772.73</v>
      </c>
      <c r="W10" s="56">
        <v>23.08</v>
      </c>
      <c r="X10" s="44">
        <v>68083.600000000006</v>
      </c>
      <c r="Y10" s="57">
        <v>71783.59</v>
      </c>
      <c r="Z10" s="56">
        <v>22.85</v>
      </c>
      <c r="AA10" s="44">
        <v>67435.22</v>
      </c>
      <c r="AB10" s="57">
        <v>71135.210000000006</v>
      </c>
      <c r="AC10" s="60">
        <v>22.76</v>
      </c>
      <c r="AD10" s="45">
        <v>67190.080000000002</v>
      </c>
      <c r="AE10" s="50">
        <v>70890.070000000007</v>
      </c>
    </row>
    <row r="11" spans="1:38" x14ac:dyDescent="0.3">
      <c r="A11" s="48"/>
      <c r="B11" s="56">
        <v>28.63</v>
      </c>
      <c r="C11" s="44">
        <v>85844.52</v>
      </c>
      <c r="D11" s="57">
        <v>89544.51</v>
      </c>
      <c r="E11" s="423">
        <v>27.62</v>
      </c>
      <c r="F11" s="306">
        <v>82969.73</v>
      </c>
      <c r="G11" s="57">
        <v>86669.72</v>
      </c>
      <c r="H11" s="305">
        <v>25.39</v>
      </c>
      <c r="I11" s="306">
        <v>76626.740000000005</v>
      </c>
      <c r="J11" s="57">
        <v>80326.73</v>
      </c>
      <c r="K11" s="258">
        <v>24.96</v>
      </c>
      <c r="L11" s="259">
        <v>75411.259999999995</v>
      </c>
      <c r="M11" s="259">
        <v>79111.25</v>
      </c>
      <c r="N11" s="228">
        <v>24.73</v>
      </c>
      <c r="O11" s="44">
        <v>74761.914000000004</v>
      </c>
      <c r="P11" s="57">
        <v>78461.90400000001</v>
      </c>
      <c r="Q11" s="56">
        <v>24.41</v>
      </c>
      <c r="R11" s="44">
        <v>73852.009999999995</v>
      </c>
      <c r="S11" s="57">
        <v>77552</v>
      </c>
      <c r="T11" s="56">
        <v>24.03</v>
      </c>
      <c r="U11" s="44">
        <v>72772.740000000005</v>
      </c>
      <c r="V11" s="57">
        <v>76472.73</v>
      </c>
      <c r="W11" s="56">
        <v>23.68</v>
      </c>
      <c r="X11" s="44">
        <v>71783.600000000006</v>
      </c>
      <c r="Y11" s="57">
        <v>75483.59</v>
      </c>
      <c r="Z11" s="56">
        <v>23.45</v>
      </c>
      <c r="AA11" s="44">
        <v>71135.22</v>
      </c>
      <c r="AB11" s="57">
        <v>74835.210000000006</v>
      </c>
      <c r="AC11" s="60">
        <v>23.36</v>
      </c>
      <c r="AD11" s="45">
        <v>70890.080000000002</v>
      </c>
      <c r="AE11" s="50">
        <v>74590.070000000007</v>
      </c>
      <c r="AK11" s="33"/>
      <c r="AL11" s="33"/>
    </row>
    <row r="12" spans="1:38" x14ac:dyDescent="0.3">
      <c r="A12" s="48"/>
      <c r="B12" s="56">
        <v>29.23</v>
      </c>
      <c r="C12" s="44">
        <v>89544.52</v>
      </c>
      <c r="D12" s="57">
        <v>93244.51</v>
      </c>
      <c r="E12" s="423">
        <v>28.22</v>
      </c>
      <c r="F12" s="306">
        <v>86669.73</v>
      </c>
      <c r="G12" s="57">
        <v>90369.72</v>
      </c>
      <c r="H12" s="305">
        <v>25.99</v>
      </c>
      <c r="I12" s="306">
        <v>80326.740000000005</v>
      </c>
      <c r="J12" s="57">
        <v>84026.73</v>
      </c>
      <c r="K12" s="258">
        <v>25.56</v>
      </c>
      <c r="L12" s="259">
        <v>79111.259999999995</v>
      </c>
      <c r="M12" s="259">
        <v>82811.25</v>
      </c>
      <c r="N12" s="228">
        <v>25.33</v>
      </c>
      <c r="O12" s="44">
        <v>78461.914000000004</v>
      </c>
      <c r="P12" s="57">
        <v>82161.90400000001</v>
      </c>
      <c r="Q12" s="56">
        <v>25.01</v>
      </c>
      <c r="R12" s="44">
        <v>77552.009999999995</v>
      </c>
      <c r="S12" s="57">
        <v>81252</v>
      </c>
      <c r="T12" s="56">
        <v>24.63</v>
      </c>
      <c r="U12" s="44">
        <v>76472.740000000005</v>
      </c>
      <c r="V12" s="57">
        <v>80172.73</v>
      </c>
      <c r="W12" s="56">
        <v>24.28</v>
      </c>
      <c r="X12" s="44">
        <v>75483.600000000006</v>
      </c>
      <c r="Y12" s="57">
        <v>79183.59</v>
      </c>
      <c r="Z12" s="56">
        <v>24.05</v>
      </c>
      <c r="AA12" s="44">
        <v>74835.22</v>
      </c>
      <c r="AB12" s="57">
        <v>78535.210000000006</v>
      </c>
      <c r="AC12" s="60">
        <v>23.96</v>
      </c>
      <c r="AD12" s="45">
        <v>74590.080000000002</v>
      </c>
      <c r="AE12" s="50">
        <v>78290.070000000007</v>
      </c>
      <c r="AK12" s="33"/>
      <c r="AL12" s="33"/>
    </row>
    <row r="13" spans="1:38" x14ac:dyDescent="0.3">
      <c r="A13" s="48"/>
      <c r="B13" s="56">
        <v>29.83</v>
      </c>
      <c r="C13" s="44">
        <v>93244.52</v>
      </c>
      <c r="D13" s="57">
        <v>96944.51</v>
      </c>
      <c r="E13" s="423">
        <v>28.82</v>
      </c>
      <c r="F13" s="306">
        <v>90369.73</v>
      </c>
      <c r="G13" s="57">
        <v>94069.72</v>
      </c>
      <c r="H13" s="305">
        <v>26.59</v>
      </c>
      <c r="I13" s="306">
        <v>84026.74</v>
      </c>
      <c r="J13" s="57">
        <v>87726.73</v>
      </c>
      <c r="K13" s="258">
        <v>26.16</v>
      </c>
      <c r="L13" s="259">
        <v>82811.259999999995</v>
      </c>
      <c r="M13" s="259">
        <v>86511.25</v>
      </c>
      <c r="N13" s="228">
        <v>25.93</v>
      </c>
      <c r="O13" s="44">
        <v>82161.914000000004</v>
      </c>
      <c r="P13" s="57">
        <v>85861.90400000001</v>
      </c>
      <c r="Q13" s="56">
        <v>25.61</v>
      </c>
      <c r="R13" s="44">
        <v>81252.009999999995</v>
      </c>
      <c r="S13" s="57">
        <v>84952</v>
      </c>
      <c r="T13" s="56">
        <v>25.23</v>
      </c>
      <c r="U13" s="44">
        <v>80172.740000000005</v>
      </c>
      <c r="V13" s="57">
        <v>83872.73</v>
      </c>
      <c r="W13" s="56">
        <v>24.88</v>
      </c>
      <c r="X13" s="44">
        <v>79183.600000000006</v>
      </c>
      <c r="Y13" s="57">
        <v>82883.59</v>
      </c>
      <c r="Z13" s="56">
        <v>24.65</v>
      </c>
      <c r="AA13" s="44">
        <v>78535.22</v>
      </c>
      <c r="AB13" s="57">
        <v>82235.210000000006</v>
      </c>
      <c r="AC13" s="60">
        <v>24.56</v>
      </c>
      <c r="AD13" s="45">
        <v>78290.080000000002</v>
      </c>
      <c r="AE13" s="50">
        <v>81990.070000000007</v>
      </c>
      <c r="AK13" s="33"/>
      <c r="AL13" s="33"/>
    </row>
    <row r="14" spans="1:38" x14ac:dyDescent="0.3">
      <c r="A14" s="48"/>
      <c r="B14" s="56">
        <v>30.43</v>
      </c>
      <c r="C14" s="44">
        <v>96944.52</v>
      </c>
      <c r="D14" s="57">
        <v>100644.51</v>
      </c>
      <c r="E14" s="423">
        <v>29.42</v>
      </c>
      <c r="F14" s="306">
        <v>94069.73</v>
      </c>
      <c r="G14" s="57">
        <v>97769.72</v>
      </c>
      <c r="H14" s="305">
        <v>27.19</v>
      </c>
      <c r="I14" s="306">
        <v>87726.74</v>
      </c>
      <c r="J14" s="57">
        <v>91426.73</v>
      </c>
      <c r="K14" s="258">
        <v>26.76</v>
      </c>
      <c r="L14" s="259">
        <v>86511.26</v>
      </c>
      <c r="M14" s="259">
        <v>90211.25</v>
      </c>
      <c r="N14" s="228">
        <v>26.53</v>
      </c>
      <c r="O14" s="44">
        <v>85861.914000000004</v>
      </c>
      <c r="P14" s="57">
        <v>89561.90400000001</v>
      </c>
      <c r="Q14" s="56">
        <v>26.21</v>
      </c>
      <c r="R14" s="44">
        <v>84952.01</v>
      </c>
      <c r="S14" s="57">
        <v>88652</v>
      </c>
      <c r="T14" s="56">
        <v>25.83</v>
      </c>
      <c r="U14" s="44">
        <v>83872.740000000005</v>
      </c>
      <c r="V14" s="57">
        <v>87572.73</v>
      </c>
      <c r="W14" s="56">
        <v>25.48</v>
      </c>
      <c r="X14" s="44">
        <v>82883.600000000006</v>
      </c>
      <c r="Y14" s="57">
        <v>86583.59</v>
      </c>
      <c r="Z14" s="56">
        <v>25.25</v>
      </c>
      <c r="AA14" s="44">
        <v>82235.22</v>
      </c>
      <c r="AB14" s="57">
        <v>85935.21</v>
      </c>
      <c r="AC14" s="60">
        <v>25.16</v>
      </c>
      <c r="AD14" s="45">
        <v>81990.080000000002</v>
      </c>
      <c r="AE14" s="50">
        <v>85690.07</v>
      </c>
      <c r="AK14" s="33"/>
      <c r="AL14" s="33"/>
    </row>
    <row r="15" spans="1:38" x14ac:dyDescent="0.3">
      <c r="A15" s="48"/>
      <c r="B15" s="56">
        <v>31.03</v>
      </c>
      <c r="C15" s="44">
        <v>100644.52</v>
      </c>
      <c r="D15" s="57">
        <v>104344.51</v>
      </c>
      <c r="E15" s="423">
        <v>30.02</v>
      </c>
      <c r="F15" s="306">
        <v>97769.73</v>
      </c>
      <c r="G15" s="57">
        <v>101469.72</v>
      </c>
      <c r="H15" s="305">
        <v>27.79</v>
      </c>
      <c r="I15" s="306">
        <v>91426.74</v>
      </c>
      <c r="J15" s="57">
        <v>95126.73</v>
      </c>
      <c r="K15" s="258">
        <v>27.36</v>
      </c>
      <c r="L15" s="259">
        <v>90211.26</v>
      </c>
      <c r="M15" s="259">
        <v>93911.25</v>
      </c>
      <c r="N15" s="228">
        <v>27.13</v>
      </c>
      <c r="O15" s="44">
        <v>89561.914000000004</v>
      </c>
      <c r="P15" s="57">
        <v>93261.90400000001</v>
      </c>
      <c r="Q15" s="56">
        <v>26.81</v>
      </c>
      <c r="R15" s="44">
        <v>88652.01</v>
      </c>
      <c r="S15" s="57">
        <v>92352</v>
      </c>
      <c r="T15" s="56">
        <v>26.43</v>
      </c>
      <c r="U15" s="44">
        <v>87572.74</v>
      </c>
      <c r="V15" s="57">
        <v>91272.73</v>
      </c>
      <c r="W15" s="56">
        <v>26.08</v>
      </c>
      <c r="X15" s="44">
        <v>86583.6</v>
      </c>
      <c r="Y15" s="57">
        <v>90283.59</v>
      </c>
      <c r="Z15" s="56">
        <v>25.85</v>
      </c>
      <c r="AA15" s="44">
        <v>85935.22</v>
      </c>
      <c r="AB15" s="57">
        <v>89635.21</v>
      </c>
      <c r="AC15" s="60">
        <v>25.76</v>
      </c>
      <c r="AD15" s="45">
        <v>85690.08</v>
      </c>
      <c r="AE15" s="50">
        <v>89390.07</v>
      </c>
      <c r="AK15" s="33"/>
      <c r="AL15" s="33"/>
    </row>
    <row r="16" spans="1:38" x14ac:dyDescent="0.3">
      <c r="A16" s="48"/>
      <c r="B16" s="56">
        <v>31.63</v>
      </c>
      <c r="C16" s="44">
        <v>104344.52</v>
      </c>
      <c r="D16" s="57">
        <v>108044.51</v>
      </c>
      <c r="E16" s="423">
        <v>30.62</v>
      </c>
      <c r="F16" s="306">
        <v>101469.73</v>
      </c>
      <c r="G16" s="57">
        <v>105169.72</v>
      </c>
      <c r="H16" s="305">
        <v>28.39</v>
      </c>
      <c r="I16" s="306">
        <v>95126.74</v>
      </c>
      <c r="J16" s="57">
        <v>98826.73</v>
      </c>
      <c r="K16" s="258">
        <v>27.96</v>
      </c>
      <c r="L16" s="259">
        <v>93911.26</v>
      </c>
      <c r="M16" s="259">
        <v>97611.25</v>
      </c>
      <c r="N16" s="228">
        <v>27.73</v>
      </c>
      <c r="O16" s="44">
        <v>93261.914000000004</v>
      </c>
      <c r="P16" s="57">
        <v>96961.90400000001</v>
      </c>
      <c r="Q16" s="56">
        <v>27.41</v>
      </c>
      <c r="R16" s="44">
        <v>92352.01</v>
      </c>
      <c r="S16" s="57">
        <v>96052</v>
      </c>
      <c r="T16" s="56">
        <v>27.03</v>
      </c>
      <c r="U16" s="44">
        <v>91272.74</v>
      </c>
      <c r="V16" s="57">
        <v>94972.73</v>
      </c>
      <c r="W16" s="56">
        <v>26.68</v>
      </c>
      <c r="X16" s="44">
        <v>90283.6</v>
      </c>
      <c r="Y16" s="57">
        <v>93983.59</v>
      </c>
      <c r="Z16" s="56">
        <v>26.45</v>
      </c>
      <c r="AA16" s="44">
        <v>89635.22</v>
      </c>
      <c r="AB16" s="57">
        <v>93335.21</v>
      </c>
      <c r="AC16" s="60">
        <v>26.36</v>
      </c>
      <c r="AD16" s="45">
        <v>89390.080000000002</v>
      </c>
      <c r="AE16" s="50">
        <v>93090.07</v>
      </c>
      <c r="AK16" s="33"/>
      <c r="AL16" s="33"/>
    </row>
    <row r="17" spans="1:38" x14ac:dyDescent="0.3">
      <c r="A17" s="48"/>
      <c r="B17" s="56">
        <v>32.229999999999997</v>
      </c>
      <c r="C17" s="44">
        <v>108044.52</v>
      </c>
      <c r="D17" s="57">
        <v>111744.51</v>
      </c>
      <c r="E17" s="423">
        <v>31.22</v>
      </c>
      <c r="F17" s="306">
        <v>105169.73</v>
      </c>
      <c r="G17" s="57">
        <v>108869.72</v>
      </c>
      <c r="H17" s="305">
        <v>28.99</v>
      </c>
      <c r="I17" s="306">
        <v>98826.74</v>
      </c>
      <c r="J17" s="57">
        <v>102526.73</v>
      </c>
      <c r="K17" s="258">
        <v>28.56</v>
      </c>
      <c r="L17" s="259">
        <v>97611.26</v>
      </c>
      <c r="M17" s="259">
        <v>101311.25</v>
      </c>
      <c r="N17" s="228">
        <v>28.33</v>
      </c>
      <c r="O17" s="44">
        <v>96961.914000000004</v>
      </c>
      <c r="P17" s="57">
        <v>100661.90400000001</v>
      </c>
      <c r="Q17" s="56">
        <v>28.01</v>
      </c>
      <c r="R17" s="44">
        <v>96052.01</v>
      </c>
      <c r="S17" s="57">
        <v>99752</v>
      </c>
      <c r="T17" s="56">
        <v>27.63</v>
      </c>
      <c r="U17" s="44">
        <v>94972.74</v>
      </c>
      <c r="V17" s="57">
        <v>98672.73</v>
      </c>
      <c r="W17" s="56">
        <v>27.28</v>
      </c>
      <c r="X17" s="44">
        <v>93983.6</v>
      </c>
      <c r="Y17" s="57">
        <v>97683.59</v>
      </c>
      <c r="Z17" s="56">
        <v>27.05</v>
      </c>
      <c r="AA17" s="44">
        <v>93335.22</v>
      </c>
      <c r="AB17" s="57">
        <v>97035.21</v>
      </c>
      <c r="AC17" s="60">
        <v>26.96</v>
      </c>
      <c r="AD17" s="45">
        <v>93090.08</v>
      </c>
      <c r="AE17" s="50">
        <v>96790.07</v>
      </c>
      <c r="AK17" s="33"/>
      <c r="AL17" s="33"/>
    </row>
    <row r="18" spans="1:38" x14ac:dyDescent="0.3">
      <c r="A18" s="48"/>
      <c r="B18" s="56">
        <v>32.83</v>
      </c>
      <c r="C18" s="44">
        <v>111744.52</v>
      </c>
      <c r="D18" s="57">
        <v>115444.51</v>
      </c>
      <c r="E18" s="423">
        <v>31.82</v>
      </c>
      <c r="F18" s="306">
        <v>108869.73</v>
      </c>
      <c r="G18" s="57">
        <v>112569.72</v>
      </c>
      <c r="H18" s="305">
        <v>29.59</v>
      </c>
      <c r="I18" s="306">
        <v>102526.74</v>
      </c>
      <c r="J18" s="57">
        <v>106226.73</v>
      </c>
      <c r="K18" s="258">
        <v>29.16</v>
      </c>
      <c r="L18" s="259">
        <v>101311.26</v>
      </c>
      <c r="M18" s="259">
        <v>105011.25</v>
      </c>
      <c r="N18" s="228">
        <v>28.93</v>
      </c>
      <c r="O18" s="44">
        <v>100661.914</v>
      </c>
      <c r="P18" s="57">
        <v>104361.90400000001</v>
      </c>
      <c r="Q18" s="56">
        <v>28.61</v>
      </c>
      <c r="R18" s="44">
        <v>99752.01</v>
      </c>
      <c r="S18" s="57">
        <v>103452</v>
      </c>
      <c r="T18" s="56">
        <v>28.23</v>
      </c>
      <c r="U18" s="44">
        <v>98672.74</v>
      </c>
      <c r="V18" s="57">
        <v>102372.73</v>
      </c>
      <c r="W18" s="56">
        <v>27.88</v>
      </c>
      <c r="X18" s="44">
        <v>97683.6</v>
      </c>
      <c r="Y18" s="57">
        <v>101383.59</v>
      </c>
      <c r="Z18" s="56">
        <v>27.65</v>
      </c>
      <c r="AA18" s="44">
        <v>97035.22</v>
      </c>
      <c r="AB18" s="57">
        <v>100735.21</v>
      </c>
      <c r="AC18" s="60">
        <v>27.56</v>
      </c>
      <c r="AD18" s="45">
        <v>96790.080000000002</v>
      </c>
      <c r="AE18" s="50">
        <v>100490.07</v>
      </c>
      <c r="AK18" s="33"/>
      <c r="AL18" s="33"/>
    </row>
    <row r="19" spans="1:38" x14ac:dyDescent="0.3">
      <c r="A19" s="48"/>
      <c r="B19" s="56">
        <v>33.43</v>
      </c>
      <c r="C19" s="44">
        <v>115444.52</v>
      </c>
      <c r="D19" s="57">
        <v>119144.51</v>
      </c>
      <c r="E19" s="423">
        <v>32.42</v>
      </c>
      <c r="F19" s="306">
        <v>112569.73</v>
      </c>
      <c r="G19" s="57">
        <v>116269.72</v>
      </c>
      <c r="H19" s="307">
        <v>30.37</v>
      </c>
      <c r="I19" s="308">
        <v>106226.74</v>
      </c>
      <c r="J19" s="59" t="s">
        <v>124</v>
      </c>
      <c r="K19" s="260">
        <v>29.81</v>
      </c>
      <c r="L19" s="261">
        <v>105011.26</v>
      </c>
      <c r="M19" s="261" t="s">
        <v>124</v>
      </c>
      <c r="N19" s="229">
        <v>29.51</v>
      </c>
      <c r="O19" s="52">
        <v>104361.914</v>
      </c>
      <c r="P19" s="59" t="s">
        <v>124</v>
      </c>
      <c r="Q19" s="58">
        <v>29.09</v>
      </c>
      <c r="R19" s="52">
        <v>103452.01</v>
      </c>
      <c r="S19" s="59" t="s">
        <v>124</v>
      </c>
      <c r="T19" s="58">
        <v>28.59</v>
      </c>
      <c r="U19" s="52">
        <v>102372.74</v>
      </c>
      <c r="V19" s="59" t="s">
        <v>125</v>
      </c>
      <c r="W19" s="58">
        <v>28.13</v>
      </c>
      <c r="X19" s="52">
        <v>101383.6</v>
      </c>
      <c r="Y19" s="59" t="s">
        <v>125</v>
      </c>
      <c r="Z19" s="58">
        <v>27.83</v>
      </c>
      <c r="AA19" s="52">
        <v>100735.22</v>
      </c>
      <c r="AB19" s="59" t="s">
        <v>125</v>
      </c>
      <c r="AC19" s="61">
        <v>27.72</v>
      </c>
      <c r="AD19" s="53">
        <v>100490.08</v>
      </c>
      <c r="AE19" s="54" t="s">
        <v>125</v>
      </c>
      <c r="AK19" s="33"/>
      <c r="AL19" s="33"/>
    </row>
    <row r="20" spans="1:38" x14ac:dyDescent="0.3">
      <c r="A20" s="48"/>
      <c r="B20" s="56">
        <v>34.03</v>
      </c>
      <c r="C20" s="44">
        <v>119144.52</v>
      </c>
      <c r="D20" s="57">
        <v>122844.51</v>
      </c>
      <c r="E20" s="423">
        <v>33.020000000000003</v>
      </c>
      <c r="F20" s="306">
        <v>116269.73</v>
      </c>
      <c r="G20" s="57">
        <v>119969.72</v>
      </c>
      <c r="H20" s="413"/>
      <c r="I20" s="44"/>
      <c r="J20" s="414"/>
      <c r="K20" s="415"/>
      <c r="L20" s="415"/>
      <c r="M20" s="415"/>
      <c r="N20" s="416"/>
      <c r="O20" s="44"/>
      <c r="P20" s="414"/>
      <c r="Q20" s="413"/>
      <c r="R20" s="44"/>
      <c r="S20" s="414"/>
      <c r="T20" s="413"/>
      <c r="U20" s="44"/>
      <c r="V20" s="414"/>
      <c r="W20" s="413"/>
      <c r="X20" s="44"/>
      <c r="Y20" s="414"/>
      <c r="Z20" s="413"/>
      <c r="AA20" s="44"/>
      <c r="AB20" s="414"/>
      <c r="AC20" s="417"/>
      <c r="AD20" s="45"/>
      <c r="AE20" s="417"/>
      <c r="AK20" s="33"/>
      <c r="AL20" s="33"/>
    </row>
    <row r="21" spans="1:38" x14ac:dyDescent="0.3">
      <c r="A21" s="51"/>
      <c r="B21" s="56">
        <v>34.630000000000003</v>
      </c>
      <c r="C21" s="44">
        <v>122844.52</v>
      </c>
      <c r="D21" s="57">
        <v>126544.51</v>
      </c>
      <c r="E21" s="427">
        <v>33.31</v>
      </c>
      <c r="F21" s="57">
        <v>119969.72</v>
      </c>
      <c r="G21" s="59" t="s">
        <v>126</v>
      </c>
      <c r="H21" s="413"/>
      <c r="I21" s="44"/>
      <c r="J21" s="414"/>
      <c r="K21" s="415"/>
      <c r="L21" s="415"/>
      <c r="M21" s="415"/>
      <c r="N21" s="416"/>
      <c r="O21" s="44"/>
      <c r="P21" s="414"/>
      <c r="Q21" s="413"/>
      <c r="R21" s="44"/>
      <c r="S21" s="414"/>
      <c r="T21" s="413"/>
      <c r="U21" s="44"/>
      <c r="V21" s="414"/>
      <c r="W21" s="413"/>
      <c r="X21" s="44"/>
      <c r="Y21" s="414"/>
      <c r="Z21" s="413"/>
      <c r="AA21" s="44"/>
      <c r="AB21" s="414"/>
      <c r="AC21" s="417"/>
      <c r="AD21" s="45"/>
      <c r="AE21" s="417"/>
      <c r="AK21" s="33"/>
      <c r="AL21" s="33"/>
    </row>
    <row r="22" spans="1:38" x14ac:dyDescent="0.3">
      <c r="B22" s="58">
        <v>34.64</v>
      </c>
      <c r="C22" s="52">
        <v>126544.52</v>
      </c>
      <c r="D22" s="427" t="s">
        <v>125</v>
      </c>
      <c r="H22" s="413"/>
      <c r="I22" s="44"/>
      <c r="J22" s="414"/>
      <c r="K22" s="415"/>
      <c r="L22" s="415"/>
      <c r="M22" s="415"/>
      <c r="N22" s="416"/>
      <c r="O22" s="44"/>
      <c r="P22" s="414"/>
      <c r="Q22" s="413"/>
      <c r="R22" s="44"/>
      <c r="S22" s="414"/>
      <c r="T22" s="413"/>
      <c r="U22" s="44"/>
      <c r="V22" s="414"/>
      <c r="W22" s="413"/>
      <c r="X22" s="44"/>
      <c r="Y22" s="414"/>
      <c r="Z22" s="413"/>
      <c r="AA22" s="44"/>
      <c r="AB22" s="414"/>
      <c r="AC22" s="417"/>
      <c r="AD22" s="45"/>
      <c r="AE22" s="417"/>
      <c r="AK22" s="33"/>
      <c r="AL22" s="33"/>
    </row>
    <row r="23" spans="1:38" x14ac:dyDescent="0.3">
      <c r="AK23" s="33"/>
      <c r="AL23" s="33"/>
    </row>
    <row r="24" spans="1:38" x14ac:dyDescent="0.3">
      <c r="AK24" s="39"/>
      <c r="AL24" s="33"/>
    </row>
    <row r="25" spans="1:38" s="43" customFormat="1" ht="15.6" x14ac:dyDescent="0.3">
      <c r="A25" s="46" t="s">
        <v>127</v>
      </c>
      <c r="B25" s="454">
        <v>2024</v>
      </c>
      <c r="C25" s="455"/>
      <c r="D25" s="456"/>
      <c r="E25" s="454">
        <v>2023</v>
      </c>
      <c r="F25" s="455"/>
      <c r="G25" s="456"/>
      <c r="H25" s="454">
        <v>2022</v>
      </c>
      <c r="I25" s="455"/>
      <c r="J25" s="456"/>
      <c r="K25" s="454">
        <v>2021</v>
      </c>
      <c r="L25" s="455"/>
      <c r="M25" s="456"/>
      <c r="N25" s="454">
        <v>2020</v>
      </c>
      <c r="O25" s="455"/>
      <c r="P25" s="456"/>
      <c r="Q25" s="454">
        <v>2019</v>
      </c>
      <c r="R25" s="455"/>
      <c r="S25" s="456"/>
      <c r="T25" s="454">
        <v>2018</v>
      </c>
      <c r="U25" s="455"/>
      <c r="V25" s="456"/>
      <c r="W25" s="454">
        <v>2017</v>
      </c>
      <c r="X25" s="455"/>
      <c r="Y25" s="456"/>
      <c r="Z25" s="506">
        <v>2016</v>
      </c>
      <c r="AA25" s="506"/>
      <c r="AB25" s="507"/>
      <c r="AC25" s="508">
        <v>2015</v>
      </c>
      <c r="AD25" s="506"/>
      <c r="AE25" s="507"/>
    </row>
    <row r="26" spans="1:38" ht="28.2" customHeight="1" x14ac:dyDescent="0.3">
      <c r="A26" s="208" t="s">
        <v>128</v>
      </c>
      <c r="B26" s="463">
        <v>10.53</v>
      </c>
      <c r="C26" s="464"/>
      <c r="D26" s="465"/>
      <c r="E26" s="463">
        <v>10.73</v>
      </c>
      <c r="F26" s="464"/>
      <c r="G26" s="465"/>
      <c r="H26" s="463">
        <v>11.66</v>
      </c>
      <c r="I26" s="464"/>
      <c r="J26" s="465"/>
      <c r="K26" s="463">
        <v>11.67</v>
      </c>
      <c r="L26" s="464"/>
      <c r="M26" s="465"/>
      <c r="N26" s="499">
        <v>11.59</v>
      </c>
      <c r="O26" s="500"/>
      <c r="P26" s="501"/>
      <c r="Q26" s="499">
        <v>11.55</v>
      </c>
      <c r="R26" s="500"/>
      <c r="S26" s="501"/>
      <c r="T26" s="499">
        <v>11.68</v>
      </c>
      <c r="U26" s="500"/>
      <c r="V26" s="501"/>
      <c r="W26" s="499">
        <v>11.84</v>
      </c>
      <c r="X26" s="500"/>
      <c r="Y26" s="501"/>
      <c r="Z26" s="497">
        <v>11.91</v>
      </c>
      <c r="AA26" s="497"/>
      <c r="AB26" s="498"/>
      <c r="AC26" s="496">
        <v>11.85</v>
      </c>
      <c r="AD26" s="497"/>
      <c r="AE26" s="498"/>
    </row>
    <row r="28" spans="1:38" s="43" customFormat="1" ht="15.6" x14ac:dyDescent="0.3">
      <c r="A28" s="46" t="s">
        <v>129</v>
      </c>
      <c r="B28" s="466">
        <v>2024</v>
      </c>
      <c r="C28" s="467"/>
      <c r="D28" s="468"/>
      <c r="E28" s="466">
        <v>2023</v>
      </c>
      <c r="F28" s="467"/>
      <c r="G28" s="468"/>
      <c r="H28" s="483">
        <v>2022</v>
      </c>
      <c r="I28" s="484"/>
      <c r="J28" s="485"/>
      <c r="K28" s="483">
        <v>2021</v>
      </c>
      <c r="L28" s="484"/>
      <c r="M28" s="485"/>
      <c r="N28" s="483">
        <v>2020</v>
      </c>
      <c r="O28" s="484"/>
      <c r="P28" s="485"/>
      <c r="Q28" s="483">
        <v>2019</v>
      </c>
      <c r="R28" s="484"/>
      <c r="S28" s="485"/>
      <c r="T28" s="483">
        <v>2018</v>
      </c>
      <c r="U28" s="484"/>
      <c r="V28" s="485"/>
      <c r="W28" s="483">
        <v>2017</v>
      </c>
      <c r="X28" s="484"/>
      <c r="Y28" s="485"/>
      <c r="Z28" s="483">
        <v>2016</v>
      </c>
      <c r="AA28" s="484"/>
      <c r="AB28" s="485"/>
      <c r="AC28" s="483">
        <v>2015</v>
      </c>
      <c r="AD28" s="484"/>
      <c r="AE28" s="485"/>
    </row>
    <row r="29" spans="1:38" s="43" customFormat="1" ht="15.6" x14ac:dyDescent="0.3">
      <c r="A29" s="65"/>
      <c r="B29" s="466" t="s">
        <v>109</v>
      </c>
      <c r="C29" s="467"/>
      <c r="D29" s="381" t="s">
        <v>130</v>
      </c>
      <c r="E29" s="466" t="s">
        <v>109</v>
      </c>
      <c r="F29" s="467"/>
      <c r="G29" s="381" t="s">
        <v>130</v>
      </c>
      <c r="H29" s="486" t="s">
        <v>109</v>
      </c>
      <c r="I29" s="487"/>
      <c r="J29" s="67" t="s">
        <v>130</v>
      </c>
      <c r="K29" s="486" t="s">
        <v>109</v>
      </c>
      <c r="L29" s="487"/>
      <c r="M29" s="67" t="s">
        <v>130</v>
      </c>
      <c r="N29" s="502" t="s">
        <v>109</v>
      </c>
      <c r="O29" s="503"/>
      <c r="P29" s="67" t="s">
        <v>130</v>
      </c>
      <c r="Q29" s="502" t="s">
        <v>109</v>
      </c>
      <c r="R29" s="503"/>
      <c r="S29" s="67" t="s">
        <v>130</v>
      </c>
      <c r="T29" s="502" t="s">
        <v>109</v>
      </c>
      <c r="U29" s="503"/>
      <c r="V29" s="67" t="s">
        <v>130</v>
      </c>
      <c r="W29" s="502" t="s">
        <v>109</v>
      </c>
      <c r="X29" s="503"/>
      <c r="Y29" s="67" t="s">
        <v>130</v>
      </c>
      <c r="Z29" s="502" t="s">
        <v>109</v>
      </c>
      <c r="AA29" s="503"/>
      <c r="AB29" s="67" t="s">
        <v>130</v>
      </c>
      <c r="AC29" s="502" t="s">
        <v>109</v>
      </c>
      <c r="AD29" s="503"/>
      <c r="AE29" s="66" t="s">
        <v>130</v>
      </c>
    </row>
    <row r="30" spans="1:38" x14ac:dyDescent="0.3">
      <c r="A30" s="48"/>
      <c r="B30" s="68" t="s">
        <v>131</v>
      </c>
      <c r="C30" s="69">
        <v>17895.439999999999</v>
      </c>
      <c r="D30" s="70">
        <v>0.25</v>
      </c>
      <c r="E30" s="68" t="s">
        <v>131</v>
      </c>
      <c r="F30" s="69">
        <v>17527.740000000002</v>
      </c>
      <c r="G30" s="70">
        <v>0.25</v>
      </c>
      <c r="H30" s="312" t="s">
        <v>131</v>
      </c>
      <c r="I30" s="313">
        <v>16807.870000000003</v>
      </c>
      <c r="J30" s="314">
        <v>0.25</v>
      </c>
      <c r="K30" s="257" t="s">
        <v>131</v>
      </c>
      <c r="L30" s="264">
        <v>16492.480000000003</v>
      </c>
      <c r="M30" s="265">
        <v>0.25</v>
      </c>
      <c r="N30" s="68" t="s">
        <v>131</v>
      </c>
      <c r="O30" s="69">
        <f>N31-0.01</f>
        <v>16057.92</v>
      </c>
      <c r="P30" s="70">
        <v>0.25</v>
      </c>
      <c r="Q30" s="68" t="s">
        <v>131</v>
      </c>
      <c r="R30" s="69">
        <v>16002.5</v>
      </c>
      <c r="S30" s="70">
        <v>0.25</v>
      </c>
      <c r="T30" s="68" t="s">
        <v>111</v>
      </c>
      <c r="U30" s="69">
        <v>15865.63</v>
      </c>
      <c r="V30" s="70">
        <v>0.25</v>
      </c>
      <c r="W30" s="68" t="s">
        <v>111</v>
      </c>
      <c r="X30" s="69">
        <v>15767.4</v>
      </c>
      <c r="Y30" s="70">
        <v>0.25</v>
      </c>
      <c r="Z30" s="68" t="s">
        <v>111</v>
      </c>
      <c r="AA30" s="69">
        <v>15548.88</v>
      </c>
      <c r="AB30" s="70">
        <v>0.25</v>
      </c>
      <c r="AC30" s="72" t="s">
        <v>111</v>
      </c>
      <c r="AD30" s="69">
        <v>15470.55</v>
      </c>
      <c r="AE30" s="70">
        <v>0.25</v>
      </c>
      <c r="AF30" s="41" t="s">
        <v>132</v>
      </c>
    </row>
    <row r="31" spans="1:38" x14ac:dyDescent="0.3">
      <c r="A31" s="48"/>
      <c r="B31" s="55">
        <v>17895.45</v>
      </c>
      <c r="C31" s="33">
        <v>17945.439999999999</v>
      </c>
      <c r="D31" s="63">
        <v>0.24</v>
      </c>
      <c r="E31" s="55">
        <v>17527.75</v>
      </c>
      <c r="F31" s="33">
        <v>17577.740000000002</v>
      </c>
      <c r="G31" s="63">
        <v>0.24</v>
      </c>
      <c r="H31" s="315">
        <v>16807.88</v>
      </c>
      <c r="I31" s="315">
        <v>16857.870000000003</v>
      </c>
      <c r="J31" s="316">
        <v>0.24</v>
      </c>
      <c r="K31" s="259">
        <v>16492.490000000002</v>
      </c>
      <c r="L31" s="259">
        <v>16542.480000000003</v>
      </c>
      <c r="M31" s="266">
        <v>0.24</v>
      </c>
      <c r="N31" s="55">
        <v>16057.93</v>
      </c>
      <c r="O31" s="33">
        <f>O30+50</f>
        <v>16107.92</v>
      </c>
      <c r="P31" s="63">
        <v>0.24</v>
      </c>
      <c r="Q31" s="55">
        <v>16002.51</v>
      </c>
      <c r="R31" s="33">
        <v>16052.5</v>
      </c>
      <c r="S31" s="63">
        <v>0.24</v>
      </c>
      <c r="T31" s="55">
        <v>15865.64</v>
      </c>
      <c r="U31" s="33">
        <v>15915.63</v>
      </c>
      <c r="V31" s="63">
        <f>V30-1%</f>
        <v>0.24</v>
      </c>
      <c r="W31" s="55">
        <f>X30+0.01</f>
        <v>15767.41</v>
      </c>
      <c r="X31" s="33">
        <f>X30+50</f>
        <v>15817.4</v>
      </c>
      <c r="Y31" s="63">
        <f>Y30-1%</f>
        <v>0.24</v>
      </c>
      <c r="Z31" s="55">
        <f>AA30+0.01</f>
        <v>15548.89</v>
      </c>
      <c r="AA31" s="33">
        <f>AA30+50</f>
        <v>15598.88</v>
      </c>
      <c r="AB31" s="63">
        <f>AB30-1%</f>
        <v>0.24</v>
      </c>
      <c r="AC31" s="55">
        <f>AD30+0.01</f>
        <v>15470.56</v>
      </c>
      <c r="AD31" s="33">
        <f>AD30+50</f>
        <v>15520.55</v>
      </c>
      <c r="AE31" s="63">
        <f>AE30-1%</f>
        <v>0.24</v>
      </c>
    </row>
    <row r="32" spans="1:38" x14ac:dyDescent="0.3">
      <c r="A32" s="48"/>
      <c r="B32" s="55">
        <v>17945.45</v>
      </c>
      <c r="C32" s="33">
        <v>17995.439999999999</v>
      </c>
      <c r="D32" s="63">
        <v>0.23</v>
      </c>
      <c r="E32" s="55">
        <v>17577.75</v>
      </c>
      <c r="F32" s="33">
        <v>17627.740000000002</v>
      </c>
      <c r="G32" s="63">
        <v>0.23</v>
      </c>
      <c r="H32" s="315">
        <v>16857.88</v>
      </c>
      <c r="I32" s="315">
        <v>16907.870000000003</v>
      </c>
      <c r="J32" s="316">
        <v>0.23</v>
      </c>
      <c r="K32" s="259">
        <v>16542.490000000002</v>
      </c>
      <c r="L32" s="259">
        <v>16592.480000000003</v>
      </c>
      <c r="M32" s="266">
        <v>0.23</v>
      </c>
      <c r="N32" s="55">
        <f>N31+50</f>
        <v>16107.93</v>
      </c>
      <c r="O32" s="33">
        <f t="shared" ref="O32:O54" si="0">O31+50</f>
        <v>16157.92</v>
      </c>
      <c r="P32" s="63">
        <v>0.23</v>
      </c>
      <c r="Q32" s="55">
        <v>16052.51</v>
      </c>
      <c r="R32" s="33">
        <v>16102.5</v>
      </c>
      <c r="S32" s="63">
        <v>0.23</v>
      </c>
      <c r="T32" s="55">
        <v>15915.64</v>
      </c>
      <c r="U32" s="33">
        <v>15965.63</v>
      </c>
      <c r="V32" s="63">
        <f t="shared" ref="V32:V55" si="1">V31-1%</f>
        <v>0.22999999999999998</v>
      </c>
      <c r="W32" s="55">
        <f t="shared" ref="W32:W55" si="2">X31+0.01</f>
        <v>15817.41</v>
      </c>
      <c r="X32" s="33">
        <f t="shared" ref="X32:X54" si="3">X31+50</f>
        <v>15867.4</v>
      </c>
      <c r="Y32" s="63">
        <f t="shared" ref="Y32:Y55" si="4">Y31-1%</f>
        <v>0.22999999999999998</v>
      </c>
      <c r="Z32" s="55">
        <f t="shared" ref="Z32:Z55" si="5">AA31+0.01</f>
        <v>15598.89</v>
      </c>
      <c r="AA32" s="33">
        <f t="shared" ref="AA32:AA54" si="6">AA31+50</f>
        <v>15648.88</v>
      </c>
      <c r="AB32" s="63">
        <f t="shared" ref="AB32:AB55" si="7">AB31-1%</f>
        <v>0.22999999999999998</v>
      </c>
      <c r="AC32" s="55">
        <f t="shared" ref="AC32:AC55" si="8">AD31+0.01</f>
        <v>15520.56</v>
      </c>
      <c r="AD32" s="33">
        <f t="shared" ref="AD32:AD54" si="9">AD31+50</f>
        <v>15570.55</v>
      </c>
      <c r="AE32" s="63">
        <f t="shared" ref="AE32:AE55" si="10">AE31-1%</f>
        <v>0.22999999999999998</v>
      </c>
    </row>
    <row r="33" spans="1:31" x14ac:dyDescent="0.3">
      <c r="A33" s="48"/>
      <c r="B33" s="55">
        <v>17995.45</v>
      </c>
      <c r="C33" s="33">
        <v>18045.439999999999</v>
      </c>
      <c r="D33" s="63">
        <v>0.22</v>
      </c>
      <c r="E33" s="55">
        <v>17627.75</v>
      </c>
      <c r="F33" s="33">
        <v>17677.740000000002</v>
      </c>
      <c r="G33" s="63">
        <v>0.22</v>
      </c>
      <c r="H33" s="315">
        <v>16907.88</v>
      </c>
      <c r="I33" s="315">
        <v>16957.870000000003</v>
      </c>
      <c r="J33" s="316">
        <v>0.22</v>
      </c>
      <c r="K33" s="259">
        <v>16592.490000000002</v>
      </c>
      <c r="L33" s="259">
        <v>16642.480000000003</v>
      </c>
      <c r="M33" s="266">
        <v>0.22</v>
      </c>
      <c r="N33" s="55">
        <f t="shared" ref="N33:N55" si="11">N32+50</f>
        <v>16157.93</v>
      </c>
      <c r="O33" s="33">
        <f t="shared" si="0"/>
        <v>16207.92</v>
      </c>
      <c r="P33" s="63">
        <v>0.22</v>
      </c>
      <c r="Q33" s="55">
        <v>16102.51</v>
      </c>
      <c r="R33" s="33">
        <v>16152.5</v>
      </c>
      <c r="S33" s="63">
        <v>0.22</v>
      </c>
      <c r="T33" s="55">
        <v>15965.64</v>
      </c>
      <c r="U33" s="33">
        <v>16015.63</v>
      </c>
      <c r="V33" s="63">
        <f t="shared" si="1"/>
        <v>0.21999999999999997</v>
      </c>
      <c r="W33" s="55">
        <f t="shared" si="2"/>
        <v>15867.41</v>
      </c>
      <c r="X33" s="33">
        <f t="shared" si="3"/>
        <v>15917.4</v>
      </c>
      <c r="Y33" s="63">
        <f t="shared" si="4"/>
        <v>0.21999999999999997</v>
      </c>
      <c r="Z33" s="55">
        <f t="shared" si="5"/>
        <v>15648.89</v>
      </c>
      <c r="AA33" s="33">
        <f t="shared" si="6"/>
        <v>15698.88</v>
      </c>
      <c r="AB33" s="63">
        <f t="shared" si="7"/>
        <v>0.21999999999999997</v>
      </c>
      <c r="AC33" s="55">
        <f t="shared" si="8"/>
        <v>15570.56</v>
      </c>
      <c r="AD33" s="33">
        <f t="shared" si="9"/>
        <v>15620.55</v>
      </c>
      <c r="AE33" s="63">
        <f t="shared" si="10"/>
        <v>0.21999999999999997</v>
      </c>
    </row>
    <row r="34" spans="1:31" x14ac:dyDescent="0.3">
      <c r="A34" s="48"/>
      <c r="B34" s="55">
        <v>18045.45</v>
      </c>
      <c r="C34" s="33">
        <v>18095.439999999999</v>
      </c>
      <c r="D34" s="63">
        <v>0.21</v>
      </c>
      <c r="E34" s="55">
        <v>17677.75</v>
      </c>
      <c r="F34" s="33">
        <v>17727.740000000002</v>
      </c>
      <c r="G34" s="63">
        <v>0.21</v>
      </c>
      <c r="H34" s="315">
        <v>16957.88</v>
      </c>
      <c r="I34" s="315">
        <v>17007.870000000003</v>
      </c>
      <c r="J34" s="316">
        <v>0.21</v>
      </c>
      <c r="K34" s="259">
        <v>16642.490000000002</v>
      </c>
      <c r="L34" s="259">
        <v>16692.480000000003</v>
      </c>
      <c r="M34" s="266">
        <v>0.21</v>
      </c>
      <c r="N34" s="55">
        <f t="shared" si="11"/>
        <v>16207.93</v>
      </c>
      <c r="O34" s="33">
        <f t="shared" si="0"/>
        <v>16257.92</v>
      </c>
      <c r="P34" s="63">
        <v>0.21</v>
      </c>
      <c r="Q34" s="55">
        <v>16152.51</v>
      </c>
      <c r="R34" s="33">
        <v>16202.5</v>
      </c>
      <c r="S34" s="63">
        <v>0.21</v>
      </c>
      <c r="T34" s="55">
        <v>16015.64</v>
      </c>
      <c r="U34" s="33">
        <v>16065.63</v>
      </c>
      <c r="V34" s="63">
        <f t="shared" si="1"/>
        <v>0.20999999999999996</v>
      </c>
      <c r="W34" s="55">
        <f t="shared" si="2"/>
        <v>15917.41</v>
      </c>
      <c r="X34" s="33">
        <f t="shared" si="3"/>
        <v>15967.4</v>
      </c>
      <c r="Y34" s="63">
        <f t="shared" si="4"/>
        <v>0.20999999999999996</v>
      </c>
      <c r="Z34" s="55">
        <f t="shared" si="5"/>
        <v>15698.89</v>
      </c>
      <c r="AA34" s="33">
        <f t="shared" si="6"/>
        <v>15748.88</v>
      </c>
      <c r="AB34" s="63">
        <f t="shared" si="7"/>
        <v>0.20999999999999996</v>
      </c>
      <c r="AC34" s="55">
        <f t="shared" si="8"/>
        <v>15620.56</v>
      </c>
      <c r="AD34" s="33">
        <f t="shared" si="9"/>
        <v>15670.55</v>
      </c>
      <c r="AE34" s="63">
        <f t="shared" si="10"/>
        <v>0.20999999999999996</v>
      </c>
    </row>
    <row r="35" spans="1:31" x14ac:dyDescent="0.3">
      <c r="A35" s="48"/>
      <c r="B35" s="55">
        <v>18095.45</v>
      </c>
      <c r="C35" s="33">
        <v>18145.439999999999</v>
      </c>
      <c r="D35" s="63">
        <v>0.2</v>
      </c>
      <c r="E35" s="55">
        <v>17727.75</v>
      </c>
      <c r="F35" s="33">
        <v>17777.740000000002</v>
      </c>
      <c r="G35" s="63">
        <v>0.2</v>
      </c>
      <c r="H35" s="315">
        <v>17007.88</v>
      </c>
      <c r="I35" s="315">
        <v>17057.870000000003</v>
      </c>
      <c r="J35" s="316">
        <v>0.2</v>
      </c>
      <c r="K35" s="259">
        <v>16692.490000000002</v>
      </c>
      <c r="L35" s="259">
        <v>16742.480000000003</v>
      </c>
      <c r="M35" s="266">
        <v>0.2</v>
      </c>
      <c r="N35" s="55">
        <f t="shared" si="11"/>
        <v>16257.93</v>
      </c>
      <c r="O35" s="33">
        <f t="shared" si="0"/>
        <v>16307.92</v>
      </c>
      <c r="P35" s="63">
        <v>0.2</v>
      </c>
      <c r="Q35" s="55">
        <v>16202.51</v>
      </c>
      <c r="R35" s="33">
        <v>16252.5</v>
      </c>
      <c r="S35" s="63">
        <v>0.2</v>
      </c>
      <c r="T35" s="55">
        <v>16065.64</v>
      </c>
      <c r="U35" s="33">
        <v>16115.63</v>
      </c>
      <c r="V35" s="63">
        <f t="shared" si="1"/>
        <v>0.19999999999999996</v>
      </c>
      <c r="W35" s="55">
        <f t="shared" si="2"/>
        <v>15967.41</v>
      </c>
      <c r="X35" s="33">
        <f t="shared" si="3"/>
        <v>16017.4</v>
      </c>
      <c r="Y35" s="63">
        <f t="shared" si="4"/>
        <v>0.19999999999999996</v>
      </c>
      <c r="Z35" s="55">
        <f t="shared" si="5"/>
        <v>15748.89</v>
      </c>
      <c r="AA35" s="33">
        <f t="shared" si="6"/>
        <v>15798.88</v>
      </c>
      <c r="AB35" s="63">
        <f t="shared" si="7"/>
        <v>0.19999999999999996</v>
      </c>
      <c r="AC35" s="55">
        <f t="shared" si="8"/>
        <v>15670.56</v>
      </c>
      <c r="AD35" s="33">
        <f t="shared" si="9"/>
        <v>15720.55</v>
      </c>
      <c r="AE35" s="63">
        <f t="shared" si="10"/>
        <v>0.19999999999999996</v>
      </c>
    </row>
    <row r="36" spans="1:31" x14ac:dyDescent="0.3">
      <c r="A36" s="48"/>
      <c r="B36" s="55">
        <v>18145.45</v>
      </c>
      <c r="C36" s="33">
        <v>18195.439999999999</v>
      </c>
      <c r="D36" s="63">
        <v>0.19</v>
      </c>
      <c r="E36" s="55">
        <v>17777.75</v>
      </c>
      <c r="F36" s="33">
        <v>17827.740000000002</v>
      </c>
      <c r="G36" s="63">
        <v>0.19</v>
      </c>
      <c r="H36" s="315">
        <v>17057.88</v>
      </c>
      <c r="I36" s="315">
        <v>17107.870000000003</v>
      </c>
      <c r="J36" s="316">
        <v>0.19</v>
      </c>
      <c r="K36" s="259">
        <v>16742.490000000002</v>
      </c>
      <c r="L36" s="259">
        <v>16792.480000000003</v>
      </c>
      <c r="M36" s="266">
        <v>0.19</v>
      </c>
      <c r="N36" s="55">
        <f t="shared" si="11"/>
        <v>16307.93</v>
      </c>
      <c r="O36" s="33">
        <f t="shared" si="0"/>
        <v>16357.92</v>
      </c>
      <c r="P36" s="63">
        <v>0.19</v>
      </c>
      <c r="Q36" s="55">
        <v>16252.51</v>
      </c>
      <c r="R36" s="33">
        <v>16302.5</v>
      </c>
      <c r="S36" s="63">
        <v>0.19</v>
      </c>
      <c r="T36" s="55">
        <v>16115.64</v>
      </c>
      <c r="U36" s="33">
        <v>16165.63</v>
      </c>
      <c r="V36" s="63">
        <f t="shared" si="1"/>
        <v>0.18999999999999995</v>
      </c>
      <c r="W36" s="55">
        <f t="shared" si="2"/>
        <v>16017.41</v>
      </c>
      <c r="X36" s="33">
        <f t="shared" si="3"/>
        <v>16067.4</v>
      </c>
      <c r="Y36" s="63">
        <f t="shared" si="4"/>
        <v>0.18999999999999995</v>
      </c>
      <c r="Z36" s="55">
        <f t="shared" si="5"/>
        <v>15798.89</v>
      </c>
      <c r="AA36" s="33">
        <f t="shared" si="6"/>
        <v>15848.88</v>
      </c>
      <c r="AB36" s="63">
        <f t="shared" si="7"/>
        <v>0.18999999999999995</v>
      </c>
      <c r="AC36" s="55">
        <f t="shared" si="8"/>
        <v>15720.56</v>
      </c>
      <c r="AD36" s="33">
        <f t="shared" si="9"/>
        <v>15770.55</v>
      </c>
      <c r="AE36" s="63">
        <f t="shared" si="10"/>
        <v>0.18999999999999995</v>
      </c>
    </row>
    <row r="37" spans="1:31" x14ac:dyDescent="0.3">
      <c r="A37" s="48"/>
      <c r="B37" s="55">
        <v>18195.45</v>
      </c>
      <c r="C37" s="33">
        <v>18245.439999999999</v>
      </c>
      <c r="D37" s="63">
        <v>0.18</v>
      </c>
      <c r="E37" s="55">
        <v>17827.75</v>
      </c>
      <c r="F37" s="33">
        <v>17877.740000000002</v>
      </c>
      <c r="G37" s="63">
        <v>0.18</v>
      </c>
      <c r="H37" s="315">
        <v>17107.88</v>
      </c>
      <c r="I37" s="315">
        <v>17157.870000000003</v>
      </c>
      <c r="J37" s="316">
        <v>0.18</v>
      </c>
      <c r="K37" s="259">
        <v>16792.490000000002</v>
      </c>
      <c r="L37" s="259">
        <v>16842.480000000003</v>
      </c>
      <c r="M37" s="266">
        <v>0.18</v>
      </c>
      <c r="N37" s="55">
        <f t="shared" si="11"/>
        <v>16357.93</v>
      </c>
      <c r="O37" s="33">
        <f t="shared" si="0"/>
        <v>16407.919999999998</v>
      </c>
      <c r="P37" s="63">
        <v>0.18</v>
      </c>
      <c r="Q37" s="55">
        <v>16302.51</v>
      </c>
      <c r="R37" s="33">
        <v>16352.5</v>
      </c>
      <c r="S37" s="63">
        <v>0.18</v>
      </c>
      <c r="T37" s="55">
        <v>16165.64</v>
      </c>
      <c r="U37" s="33">
        <v>16215.63</v>
      </c>
      <c r="V37" s="63">
        <f t="shared" si="1"/>
        <v>0.17999999999999994</v>
      </c>
      <c r="W37" s="55">
        <f t="shared" si="2"/>
        <v>16067.41</v>
      </c>
      <c r="X37" s="33">
        <f t="shared" si="3"/>
        <v>16117.4</v>
      </c>
      <c r="Y37" s="63">
        <f t="shared" si="4"/>
        <v>0.17999999999999994</v>
      </c>
      <c r="Z37" s="55">
        <f t="shared" si="5"/>
        <v>15848.89</v>
      </c>
      <c r="AA37" s="33">
        <f t="shared" si="6"/>
        <v>15898.88</v>
      </c>
      <c r="AB37" s="63">
        <f t="shared" si="7"/>
        <v>0.17999999999999994</v>
      </c>
      <c r="AC37" s="55">
        <f t="shared" si="8"/>
        <v>15770.56</v>
      </c>
      <c r="AD37" s="33">
        <f t="shared" si="9"/>
        <v>15820.55</v>
      </c>
      <c r="AE37" s="63">
        <f t="shared" si="10"/>
        <v>0.17999999999999994</v>
      </c>
    </row>
    <row r="38" spans="1:31" x14ac:dyDescent="0.3">
      <c r="A38" s="48"/>
      <c r="B38" s="55">
        <v>18245.45</v>
      </c>
      <c r="C38" s="33">
        <v>18295.439999999999</v>
      </c>
      <c r="D38" s="63">
        <v>0.17</v>
      </c>
      <c r="E38" s="55">
        <v>17877.75</v>
      </c>
      <c r="F38" s="33">
        <v>17927.740000000002</v>
      </c>
      <c r="G38" s="63">
        <v>0.17</v>
      </c>
      <c r="H38" s="315">
        <v>17157.88</v>
      </c>
      <c r="I38" s="315">
        <v>17207.870000000003</v>
      </c>
      <c r="J38" s="316">
        <v>0.17</v>
      </c>
      <c r="K38" s="259">
        <v>16842.490000000002</v>
      </c>
      <c r="L38" s="259">
        <v>16892.480000000003</v>
      </c>
      <c r="M38" s="266">
        <v>0.17</v>
      </c>
      <c r="N38" s="55">
        <f t="shared" si="11"/>
        <v>16407.93</v>
      </c>
      <c r="O38" s="33">
        <f t="shared" si="0"/>
        <v>16457.919999999998</v>
      </c>
      <c r="P38" s="63">
        <v>0.17</v>
      </c>
      <c r="Q38" s="55">
        <v>16352.51</v>
      </c>
      <c r="R38" s="33">
        <v>16402.5</v>
      </c>
      <c r="S38" s="63">
        <v>0.17</v>
      </c>
      <c r="T38" s="55">
        <v>16215.64</v>
      </c>
      <c r="U38" s="33">
        <v>16265.63</v>
      </c>
      <c r="V38" s="63">
        <f t="shared" si="1"/>
        <v>0.16999999999999993</v>
      </c>
      <c r="W38" s="55">
        <f t="shared" si="2"/>
        <v>16117.41</v>
      </c>
      <c r="X38" s="33">
        <f t="shared" si="3"/>
        <v>16167.4</v>
      </c>
      <c r="Y38" s="63">
        <f t="shared" si="4"/>
        <v>0.16999999999999993</v>
      </c>
      <c r="Z38" s="55">
        <f t="shared" si="5"/>
        <v>15898.89</v>
      </c>
      <c r="AA38" s="33">
        <f t="shared" si="6"/>
        <v>15948.88</v>
      </c>
      <c r="AB38" s="63">
        <f t="shared" si="7"/>
        <v>0.16999999999999993</v>
      </c>
      <c r="AC38" s="55">
        <f t="shared" si="8"/>
        <v>15820.56</v>
      </c>
      <c r="AD38" s="33">
        <f t="shared" si="9"/>
        <v>15870.55</v>
      </c>
      <c r="AE38" s="63">
        <f t="shared" si="10"/>
        <v>0.16999999999999993</v>
      </c>
    </row>
    <row r="39" spans="1:31" x14ac:dyDescent="0.3">
      <c r="A39" s="48"/>
      <c r="B39" s="55">
        <v>18295.45</v>
      </c>
      <c r="C39" s="33">
        <v>18345.439999999999</v>
      </c>
      <c r="D39" s="63">
        <v>0.16</v>
      </c>
      <c r="E39" s="55">
        <v>17927.75</v>
      </c>
      <c r="F39" s="33">
        <v>17977.740000000002</v>
      </c>
      <c r="G39" s="63">
        <v>0.16</v>
      </c>
      <c r="H39" s="315">
        <v>17207.88</v>
      </c>
      <c r="I39" s="315">
        <v>17257.870000000003</v>
      </c>
      <c r="J39" s="316">
        <v>0.16</v>
      </c>
      <c r="K39" s="259">
        <v>16892.490000000002</v>
      </c>
      <c r="L39" s="259">
        <v>16942.480000000003</v>
      </c>
      <c r="M39" s="266">
        <v>0.16</v>
      </c>
      <c r="N39" s="55">
        <f t="shared" si="11"/>
        <v>16457.93</v>
      </c>
      <c r="O39" s="33">
        <f t="shared" si="0"/>
        <v>16507.919999999998</v>
      </c>
      <c r="P39" s="63">
        <v>0.16</v>
      </c>
      <c r="Q39" s="55">
        <v>16402.509999999998</v>
      </c>
      <c r="R39" s="33">
        <v>16452.5</v>
      </c>
      <c r="S39" s="63">
        <v>0.16</v>
      </c>
      <c r="T39" s="55">
        <v>16265.64</v>
      </c>
      <c r="U39" s="33">
        <v>16315.63</v>
      </c>
      <c r="V39" s="63">
        <f t="shared" si="1"/>
        <v>0.15999999999999992</v>
      </c>
      <c r="W39" s="55">
        <f t="shared" si="2"/>
        <v>16167.41</v>
      </c>
      <c r="X39" s="33">
        <f t="shared" si="3"/>
        <v>16217.4</v>
      </c>
      <c r="Y39" s="63">
        <f t="shared" si="4"/>
        <v>0.15999999999999992</v>
      </c>
      <c r="Z39" s="55">
        <f t="shared" si="5"/>
        <v>15948.89</v>
      </c>
      <c r="AA39" s="33">
        <f t="shared" si="6"/>
        <v>15998.88</v>
      </c>
      <c r="AB39" s="63">
        <f t="shared" si="7"/>
        <v>0.15999999999999992</v>
      </c>
      <c r="AC39" s="55">
        <f t="shared" si="8"/>
        <v>15870.56</v>
      </c>
      <c r="AD39" s="33">
        <f t="shared" si="9"/>
        <v>15920.55</v>
      </c>
      <c r="AE39" s="63">
        <f t="shared" si="10"/>
        <v>0.15999999999999992</v>
      </c>
    </row>
    <row r="40" spans="1:31" x14ac:dyDescent="0.3">
      <c r="A40" s="48"/>
      <c r="B40" s="55">
        <v>18345.45</v>
      </c>
      <c r="C40" s="33">
        <v>18395.439999999999</v>
      </c>
      <c r="D40" s="63">
        <v>0.15</v>
      </c>
      <c r="E40" s="55">
        <v>17977.75</v>
      </c>
      <c r="F40" s="33">
        <v>18027.740000000002</v>
      </c>
      <c r="G40" s="63">
        <v>0.15</v>
      </c>
      <c r="H40" s="315">
        <v>17257.88</v>
      </c>
      <c r="I40" s="315">
        <v>17307.870000000003</v>
      </c>
      <c r="J40" s="316">
        <v>0.15</v>
      </c>
      <c r="K40" s="259">
        <v>16942.490000000002</v>
      </c>
      <c r="L40" s="259">
        <v>16992.480000000003</v>
      </c>
      <c r="M40" s="266">
        <v>0.15</v>
      </c>
      <c r="N40" s="55">
        <f t="shared" si="11"/>
        <v>16507.93</v>
      </c>
      <c r="O40" s="33">
        <f t="shared" si="0"/>
        <v>16557.919999999998</v>
      </c>
      <c r="P40" s="63">
        <v>0.15</v>
      </c>
      <c r="Q40" s="55">
        <v>16452.509999999998</v>
      </c>
      <c r="R40" s="33">
        <v>16502.5</v>
      </c>
      <c r="S40" s="63">
        <v>0.15</v>
      </c>
      <c r="T40" s="55">
        <v>16315.64</v>
      </c>
      <c r="U40" s="33">
        <v>16365.63</v>
      </c>
      <c r="V40" s="63">
        <f t="shared" si="1"/>
        <v>0.14999999999999991</v>
      </c>
      <c r="W40" s="55">
        <f t="shared" si="2"/>
        <v>16217.41</v>
      </c>
      <c r="X40" s="33">
        <f t="shared" si="3"/>
        <v>16267.4</v>
      </c>
      <c r="Y40" s="63">
        <f t="shared" si="4"/>
        <v>0.14999999999999991</v>
      </c>
      <c r="Z40" s="55">
        <f t="shared" si="5"/>
        <v>15998.89</v>
      </c>
      <c r="AA40" s="33">
        <f t="shared" si="6"/>
        <v>16048.88</v>
      </c>
      <c r="AB40" s="63">
        <f t="shared" si="7"/>
        <v>0.14999999999999991</v>
      </c>
      <c r="AC40" s="55">
        <f t="shared" si="8"/>
        <v>15920.56</v>
      </c>
      <c r="AD40" s="33">
        <f t="shared" si="9"/>
        <v>15970.55</v>
      </c>
      <c r="AE40" s="63">
        <f t="shared" si="10"/>
        <v>0.14999999999999991</v>
      </c>
    </row>
    <row r="41" spans="1:31" x14ac:dyDescent="0.3">
      <c r="A41" s="48"/>
      <c r="B41" s="55">
        <v>18395.45</v>
      </c>
      <c r="C41" s="33">
        <v>18445.439999999999</v>
      </c>
      <c r="D41" s="63">
        <v>0.14000000000000001</v>
      </c>
      <c r="E41" s="55">
        <v>18027.75</v>
      </c>
      <c r="F41" s="33">
        <v>18077.740000000002</v>
      </c>
      <c r="G41" s="63">
        <v>0.14000000000000001</v>
      </c>
      <c r="H41" s="315">
        <v>17307.88</v>
      </c>
      <c r="I41" s="315">
        <v>17357.870000000003</v>
      </c>
      <c r="J41" s="316">
        <v>0.14000000000000001</v>
      </c>
      <c r="K41" s="259">
        <v>16992.490000000002</v>
      </c>
      <c r="L41" s="259">
        <v>17042.480000000003</v>
      </c>
      <c r="M41" s="266">
        <v>0.14000000000000001</v>
      </c>
      <c r="N41" s="55">
        <f t="shared" si="11"/>
        <v>16557.93</v>
      </c>
      <c r="O41" s="33">
        <f t="shared" si="0"/>
        <v>16607.919999999998</v>
      </c>
      <c r="P41" s="63">
        <v>0.14000000000000001</v>
      </c>
      <c r="Q41" s="55">
        <v>16502.509999999998</v>
      </c>
      <c r="R41" s="33">
        <v>16552.5</v>
      </c>
      <c r="S41" s="63">
        <v>0.14000000000000001</v>
      </c>
      <c r="T41" s="55">
        <v>16365.64</v>
      </c>
      <c r="U41" s="33">
        <v>16415.63</v>
      </c>
      <c r="V41" s="63">
        <f t="shared" si="1"/>
        <v>0.1399999999999999</v>
      </c>
      <c r="W41" s="55">
        <f t="shared" si="2"/>
        <v>16267.41</v>
      </c>
      <c r="X41" s="33">
        <f t="shared" si="3"/>
        <v>16317.4</v>
      </c>
      <c r="Y41" s="63">
        <f t="shared" si="4"/>
        <v>0.1399999999999999</v>
      </c>
      <c r="Z41" s="55">
        <f t="shared" si="5"/>
        <v>16048.89</v>
      </c>
      <c r="AA41" s="33">
        <f t="shared" si="6"/>
        <v>16098.88</v>
      </c>
      <c r="AB41" s="63">
        <f t="shared" si="7"/>
        <v>0.1399999999999999</v>
      </c>
      <c r="AC41" s="55">
        <f t="shared" si="8"/>
        <v>15970.56</v>
      </c>
      <c r="AD41" s="33">
        <f t="shared" si="9"/>
        <v>16020.55</v>
      </c>
      <c r="AE41" s="63">
        <f t="shared" si="10"/>
        <v>0.1399999999999999</v>
      </c>
    </row>
    <row r="42" spans="1:31" x14ac:dyDescent="0.3">
      <c r="A42" s="48"/>
      <c r="B42" s="55">
        <v>18445.45</v>
      </c>
      <c r="C42" s="33">
        <v>18495.439999999999</v>
      </c>
      <c r="D42" s="63">
        <v>0.13</v>
      </c>
      <c r="E42" s="55">
        <v>18077.75</v>
      </c>
      <c r="F42" s="33">
        <v>18127.740000000002</v>
      </c>
      <c r="G42" s="63">
        <v>0.13</v>
      </c>
      <c r="H42" s="315">
        <v>17357.88</v>
      </c>
      <c r="I42" s="315">
        <v>17407.870000000003</v>
      </c>
      <c r="J42" s="316">
        <v>0.13</v>
      </c>
      <c r="K42" s="259">
        <v>17042.490000000002</v>
      </c>
      <c r="L42" s="259">
        <v>17092.480000000003</v>
      </c>
      <c r="M42" s="266">
        <v>0.13</v>
      </c>
      <c r="N42" s="55">
        <f t="shared" si="11"/>
        <v>16607.93</v>
      </c>
      <c r="O42" s="33">
        <f t="shared" si="0"/>
        <v>16657.919999999998</v>
      </c>
      <c r="P42" s="63">
        <v>0.13</v>
      </c>
      <c r="Q42" s="55">
        <v>16552.509999999998</v>
      </c>
      <c r="R42" s="33">
        <v>16602.5</v>
      </c>
      <c r="S42" s="63">
        <v>0.13</v>
      </c>
      <c r="T42" s="55">
        <v>16415.64</v>
      </c>
      <c r="U42" s="33">
        <v>16465.63</v>
      </c>
      <c r="V42" s="63">
        <f t="shared" si="1"/>
        <v>0.12999999999999989</v>
      </c>
      <c r="W42" s="55">
        <f t="shared" si="2"/>
        <v>16317.41</v>
      </c>
      <c r="X42" s="33">
        <f t="shared" si="3"/>
        <v>16367.4</v>
      </c>
      <c r="Y42" s="63">
        <f t="shared" si="4"/>
        <v>0.12999999999999989</v>
      </c>
      <c r="Z42" s="55">
        <f t="shared" si="5"/>
        <v>16098.89</v>
      </c>
      <c r="AA42" s="33">
        <f t="shared" si="6"/>
        <v>16148.88</v>
      </c>
      <c r="AB42" s="63">
        <f t="shared" si="7"/>
        <v>0.12999999999999989</v>
      </c>
      <c r="AC42" s="55">
        <f t="shared" si="8"/>
        <v>16020.56</v>
      </c>
      <c r="AD42" s="33">
        <f t="shared" si="9"/>
        <v>16070.55</v>
      </c>
      <c r="AE42" s="63">
        <f t="shared" si="10"/>
        <v>0.12999999999999989</v>
      </c>
    </row>
    <row r="43" spans="1:31" x14ac:dyDescent="0.3">
      <c r="A43" s="48"/>
      <c r="B43" s="55">
        <v>18495.45</v>
      </c>
      <c r="C43" s="33">
        <v>18545.439999999999</v>
      </c>
      <c r="D43" s="63">
        <v>0.12</v>
      </c>
      <c r="E43" s="55">
        <v>18127.75</v>
      </c>
      <c r="F43" s="33">
        <v>18177.740000000002</v>
      </c>
      <c r="G43" s="63">
        <v>0.12</v>
      </c>
      <c r="H43" s="315">
        <v>17407.88</v>
      </c>
      <c r="I43" s="315">
        <v>17457.870000000003</v>
      </c>
      <c r="J43" s="316">
        <v>0.12</v>
      </c>
      <c r="K43" s="259">
        <v>17092.490000000002</v>
      </c>
      <c r="L43" s="259">
        <v>17142.480000000003</v>
      </c>
      <c r="M43" s="266">
        <v>0.12</v>
      </c>
      <c r="N43" s="55">
        <f t="shared" si="11"/>
        <v>16657.93</v>
      </c>
      <c r="O43" s="33">
        <f t="shared" si="0"/>
        <v>16707.919999999998</v>
      </c>
      <c r="P43" s="63">
        <v>0.12</v>
      </c>
      <c r="Q43" s="55">
        <v>16602.509999999998</v>
      </c>
      <c r="R43" s="33">
        <v>16652.5</v>
      </c>
      <c r="S43" s="63">
        <v>0.12</v>
      </c>
      <c r="T43" s="55">
        <v>16465.64</v>
      </c>
      <c r="U43" s="33">
        <v>16515.63</v>
      </c>
      <c r="V43" s="63">
        <f t="shared" si="1"/>
        <v>0.1199999999999999</v>
      </c>
      <c r="W43" s="55">
        <f t="shared" si="2"/>
        <v>16367.41</v>
      </c>
      <c r="X43" s="33">
        <f t="shared" si="3"/>
        <v>16417.400000000001</v>
      </c>
      <c r="Y43" s="63">
        <f t="shared" si="4"/>
        <v>0.1199999999999999</v>
      </c>
      <c r="Z43" s="55">
        <f t="shared" si="5"/>
        <v>16148.89</v>
      </c>
      <c r="AA43" s="33">
        <f t="shared" si="6"/>
        <v>16198.88</v>
      </c>
      <c r="AB43" s="63">
        <f t="shared" si="7"/>
        <v>0.1199999999999999</v>
      </c>
      <c r="AC43" s="55">
        <f t="shared" si="8"/>
        <v>16070.56</v>
      </c>
      <c r="AD43" s="33">
        <f t="shared" si="9"/>
        <v>16120.55</v>
      </c>
      <c r="AE43" s="63">
        <f t="shared" si="10"/>
        <v>0.1199999999999999</v>
      </c>
    </row>
    <row r="44" spans="1:31" x14ac:dyDescent="0.3">
      <c r="A44" s="48"/>
      <c r="B44" s="55">
        <v>18545.45</v>
      </c>
      <c r="C44" s="33">
        <v>18595.439999999999</v>
      </c>
      <c r="D44" s="63">
        <v>0.11</v>
      </c>
      <c r="E44" s="55">
        <v>18177.75</v>
      </c>
      <c r="F44" s="33">
        <v>18227.740000000002</v>
      </c>
      <c r="G44" s="63">
        <v>0.11</v>
      </c>
      <c r="H44" s="315">
        <v>17457.88</v>
      </c>
      <c r="I44" s="315">
        <v>17507.870000000003</v>
      </c>
      <c r="J44" s="316">
        <v>0.11</v>
      </c>
      <c r="K44" s="259">
        <v>17142.490000000002</v>
      </c>
      <c r="L44" s="259">
        <v>17192.480000000003</v>
      </c>
      <c r="M44" s="266">
        <v>0.11</v>
      </c>
      <c r="N44" s="55">
        <f t="shared" si="11"/>
        <v>16707.93</v>
      </c>
      <c r="O44" s="33">
        <f t="shared" si="0"/>
        <v>16757.919999999998</v>
      </c>
      <c r="P44" s="63">
        <v>0.11</v>
      </c>
      <c r="Q44" s="55">
        <v>16652.509999999998</v>
      </c>
      <c r="R44" s="33">
        <v>16702.5</v>
      </c>
      <c r="S44" s="63">
        <v>0.11</v>
      </c>
      <c r="T44" s="55">
        <v>16515.64</v>
      </c>
      <c r="U44" s="33">
        <v>16565.63</v>
      </c>
      <c r="V44" s="63">
        <f t="shared" si="1"/>
        <v>0.1099999999999999</v>
      </c>
      <c r="W44" s="55">
        <f t="shared" si="2"/>
        <v>16417.41</v>
      </c>
      <c r="X44" s="33">
        <f t="shared" si="3"/>
        <v>16467.400000000001</v>
      </c>
      <c r="Y44" s="63">
        <f t="shared" si="4"/>
        <v>0.1099999999999999</v>
      </c>
      <c r="Z44" s="55">
        <f t="shared" si="5"/>
        <v>16198.89</v>
      </c>
      <c r="AA44" s="33">
        <f t="shared" si="6"/>
        <v>16248.88</v>
      </c>
      <c r="AB44" s="63">
        <f t="shared" si="7"/>
        <v>0.1099999999999999</v>
      </c>
      <c r="AC44" s="55">
        <f t="shared" si="8"/>
        <v>16120.56</v>
      </c>
      <c r="AD44" s="33">
        <f t="shared" si="9"/>
        <v>16170.55</v>
      </c>
      <c r="AE44" s="63">
        <f t="shared" si="10"/>
        <v>0.1099999999999999</v>
      </c>
    </row>
    <row r="45" spans="1:31" x14ac:dyDescent="0.3">
      <c r="A45" s="48"/>
      <c r="B45" s="55">
        <v>18595.45</v>
      </c>
      <c r="C45" s="33">
        <v>18645.439999999999</v>
      </c>
      <c r="D45" s="63">
        <v>0.1</v>
      </c>
      <c r="E45" s="55">
        <v>18227.75</v>
      </c>
      <c r="F45" s="33">
        <v>18277.740000000002</v>
      </c>
      <c r="G45" s="63">
        <v>0.1</v>
      </c>
      <c r="H45" s="315">
        <v>17507.88</v>
      </c>
      <c r="I45" s="315">
        <v>17557.870000000003</v>
      </c>
      <c r="J45" s="316">
        <v>0.1</v>
      </c>
      <c r="K45" s="259">
        <v>17192.490000000002</v>
      </c>
      <c r="L45" s="259">
        <v>17242.480000000003</v>
      </c>
      <c r="M45" s="266">
        <v>0.1</v>
      </c>
      <c r="N45" s="55">
        <f t="shared" si="11"/>
        <v>16757.93</v>
      </c>
      <c r="O45" s="33">
        <f t="shared" si="0"/>
        <v>16807.919999999998</v>
      </c>
      <c r="P45" s="63">
        <v>0.1</v>
      </c>
      <c r="Q45" s="55">
        <v>16702.509999999998</v>
      </c>
      <c r="R45" s="33">
        <v>16752.5</v>
      </c>
      <c r="S45" s="63">
        <v>0.1</v>
      </c>
      <c r="T45" s="55">
        <v>16565.64</v>
      </c>
      <c r="U45" s="33">
        <v>16615.63</v>
      </c>
      <c r="V45" s="63">
        <f t="shared" si="1"/>
        <v>9.9999999999999908E-2</v>
      </c>
      <c r="W45" s="55">
        <f t="shared" si="2"/>
        <v>16467.41</v>
      </c>
      <c r="X45" s="33">
        <f t="shared" si="3"/>
        <v>16517.400000000001</v>
      </c>
      <c r="Y45" s="63">
        <f t="shared" si="4"/>
        <v>9.9999999999999908E-2</v>
      </c>
      <c r="Z45" s="55">
        <f t="shared" si="5"/>
        <v>16248.89</v>
      </c>
      <c r="AA45" s="33">
        <f t="shared" si="6"/>
        <v>16298.88</v>
      </c>
      <c r="AB45" s="63">
        <f t="shared" si="7"/>
        <v>9.9999999999999908E-2</v>
      </c>
      <c r="AC45" s="55">
        <f t="shared" si="8"/>
        <v>16170.56</v>
      </c>
      <c r="AD45" s="33">
        <f t="shared" si="9"/>
        <v>16220.55</v>
      </c>
      <c r="AE45" s="63">
        <f t="shared" si="10"/>
        <v>9.9999999999999908E-2</v>
      </c>
    </row>
    <row r="46" spans="1:31" x14ac:dyDescent="0.3">
      <c r="A46" s="48"/>
      <c r="B46" s="55">
        <v>18645.45</v>
      </c>
      <c r="C46" s="33">
        <v>18695.439999999999</v>
      </c>
      <c r="D46" s="63">
        <v>0.09</v>
      </c>
      <c r="E46" s="55">
        <v>18277.75</v>
      </c>
      <c r="F46" s="33">
        <v>18327.740000000002</v>
      </c>
      <c r="G46" s="63">
        <v>0.09</v>
      </c>
      <c r="H46" s="315">
        <v>17557.88</v>
      </c>
      <c r="I46" s="315">
        <v>17607.870000000003</v>
      </c>
      <c r="J46" s="316">
        <v>0.09</v>
      </c>
      <c r="K46" s="259">
        <v>17242.490000000002</v>
      </c>
      <c r="L46" s="259">
        <v>17292.480000000003</v>
      </c>
      <c r="M46" s="266">
        <v>0.09</v>
      </c>
      <c r="N46" s="55">
        <f t="shared" si="11"/>
        <v>16807.93</v>
      </c>
      <c r="O46" s="33">
        <f t="shared" si="0"/>
        <v>16857.919999999998</v>
      </c>
      <c r="P46" s="63">
        <v>0.09</v>
      </c>
      <c r="Q46" s="55">
        <v>16752.509999999998</v>
      </c>
      <c r="R46" s="33">
        <v>16802.5</v>
      </c>
      <c r="S46" s="63">
        <v>0.09</v>
      </c>
      <c r="T46" s="55">
        <v>16615.64</v>
      </c>
      <c r="U46" s="33">
        <v>16665.63</v>
      </c>
      <c r="V46" s="63">
        <f t="shared" si="1"/>
        <v>8.9999999999999913E-2</v>
      </c>
      <c r="W46" s="55">
        <f t="shared" si="2"/>
        <v>16517.41</v>
      </c>
      <c r="X46" s="33">
        <f t="shared" si="3"/>
        <v>16567.400000000001</v>
      </c>
      <c r="Y46" s="63">
        <f t="shared" si="4"/>
        <v>8.9999999999999913E-2</v>
      </c>
      <c r="Z46" s="55">
        <f t="shared" si="5"/>
        <v>16298.89</v>
      </c>
      <c r="AA46" s="33">
        <f t="shared" si="6"/>
        <v>16348.88</v>
      </c>
      <c r="AB46" s="63">
        <f t="shared" si="7"/>
        <v>8.9999999999999913E-2</v>
      </c>
      <c r="AC46" s="55">
        <f t="shared" si="8"/>
        <v>16220.56</v>
      </c>
      <c r="AD46" s="33">
        <f t="shared" si="9"/>
        <v>16270.55</v>
      </c>
      <c r="AE46" s="63">
        <f t="shared" si="10"/>
        <v>8.9999999999999913E-2</v>
      </c>
    </row>
    <row r="47" spans="1:31" x14ac:dyDescent="0.3">
      <c r="A47" s="48"/>
      <c r="B47" s="55">
        <v>18695.45</v>
      </c>
      <c r="C47" s="33">
        <v>18745.439999999999</v>
      </c>
      <c r="D47" s="63">
        <v>0.08</v>
      </c>
      <c r="E47" s="55">
        <v>18327.75</v>
      </c>
      <c r="F47" s="33">
        <v>18377.740000000002</v>
      </c>
      <c r="G47" s="63">
        <v>0.08</v>
      </c>
      <c r="H47" s="315">
        <v>17607.88</v>
      </c>
      <c r="I47" s="315">
        <v>17657.870000000003</v>
      </c>
      <c r="J47" s="316">
        <v>0.08</v>
      </c>
      <c r="K47" s="259">
        <v>17292.490000000002</v>
      </c>
      <c r="L47" s="259">
        <v>17342.480000000003</v>
      </c>
      <c r="M47" s="266">
        <v>0.08</v>
      </c>
      <c r="N47" s="55">
        <f t="shared" si="11"/>
        <v>16857.93</v>
      </c>
      <c r="O47" s="33">
        <f t="shared" si="0"/>
        <v>16907.919999999998</v>
      </c>
      <c r="P47" s="63">
        <v>0.08</v>
      </c>
      <c r="Q47" s="55">
        <v>16802.509999999998</v>
      </c>
      <c r="R47" s="33">
        <v>16852.5</v>
      </c>
      <c r="S47" s="63">
        <v>0.08</v>
      </c>
      <c r="T47" s="55">
        <v>16665.64</v>
      </c>
      <c r="U47" s="33">
        <v>16715.63</v>
      </c>
      <c r="V47" s="63">
        <f t="shared" si="1"/>
        <v>7.9999999999999918E-2</v>
      </c>
      <c r="W47" s="55">
        <f t="shared" si="2"/>
        <v>16567.41</v>
      </c>
      <c r="X47" s="33">
        <f t="shared" si="3"/>
        <v>16617.400000000001</v>
      </c>
      <c r="Y47" s="63">
        <f t="shared" si="4"/>
        <v>7.9999999999999918E-2</v>
      </c>
      <c r="Z47" s="55">
        <f t="shared" si="5"/>
        <v>16348.89</v>
      </c>
      <c r="AA47" s="33">
        <f t="shared" si="6"/>
        <v>16398.879999999997</v>
      </c>
      <c r="AB47" s="63">
        <f t="shared" si="7"/>
        <v>7.9999999999999918E-2</v>
      </c>
      <c r="AC47" s="55">
        <f t="shared" si="8"/>
        <v>16270.56</v>
      </c>
      <c r="AD47" s="33">
        <f t="shared" si="9"/>
        <v>16320.55</v>
      </c>
      <c r="AE47" s="63">
        <f t="shared" si="10"/>
        <v>7.9999999999999918E-2</v>
      </c>
    </row>
    <row r="48" spans="1:31" x14ac:dyDescent="0.3">
      <c r="A48" s="48"/>
      <c r="B48" s="55">
        <v>18745.45</v>
      </c>
      <c r="C48" s="33">
        <v>18795.439999999999</v>
      </c>
      <c r="D48" s="63">
        <v>7.0000000000000007E-2</v>
      </c>
      <c r="E48" s="55">
        <v>18377.75</v>
      </c>
      <c r="F48" s="33">
        <v>18427.740000000002</v>
      </c>
      <c r="G48" s="63">
        <v>7.0000000000000007E-2</v>
      </c>
      <c r="H48" s="315">
        <v>17657.88</v>
      </c>
      <c r="I48" s="315">
        <v>17707.870000000003</v>
      </c>
      <c r="J48" s="316">
        <v>7.0000000000000007E-2</v>
      </c>
      <c r="K48" s="259">
        <v>17342.490000000002</v>
      </c>
      <c r="L48" s="259">
        <v>17392.480000000003</v>
      </c>
      <c r="M48" s="266">
        <v>7.0000000000000007E-2</v>
      </c>
      <c r="N48" s="55">
        <f t="shared" si="11"/>
        <v>16907.93</v>
      </c>
      <c r="O48" s="33">
        <f t="shared" si="0"/>
        <v>16957.919999999998</v>
      </c>
      <c r="P48" s="63">
        <v>7.0000000000000007E-2</v>
      </c>
      <c r="Q48" s="55">
        <v>16852.509999999998</v>
      </c>
      <c r="R48" s="33">
        <v>16902.5</v>
      </c>
      <c r="S48" s="63">
        <v>7.0000000000000007E-2</v>
      </c>
      <c r="T48" s="55">
        <v>16715.64</v>
      </c>
      <c r="U48" s="33">
        <v>16765.63</v>
      </c>
      <c r="V48" s="63">
        <f t="shared" si="1"/>
        <v>6.9999999999999923E-2</v>
      </c>
      <c r="W48" s="55">
        <f t="shared" si="2"/>
        <v>16617.41</v>
      </c>
      <c r="X48" s="33">
        <f t="shared" si="3"/>
        <v>16667.400000000001</v>
      </c>
      <c r="Y48" s="63">
        <f t="shared" si="4"/>
        <v>6.9999999999999923E-2</v>
      </c>
      <c r="Z48" s="55">
        <f t="shared" si="5"/>
        <v>16398.889999999996</v>
      </c>
      <c r="AA48" s="33">
        <f t="shared" si="6"/>
        <v>16448.879999999997</v>
      </c>
      <c r="AB48" s="63">
        <f t="shared" si="7"/>
        <v>6.9999999999999923E-2</v>
      </c>
      <c r="AC48" s="55">
        <f t="shared" si="8"/>
        <v>16320.56</v>
      </c>
      <c r="AD48" s="33">
        <f t="shared" si="9"/>
        <v>16370.55</v>
      </c>
      <c r="AE48" s="63">
        <f t="shared" si="10"/>
        <v>6.9999999999999923E-2</v>
      </c>
    </row>
    <row r="49" spans="1:31" x14ac:dyDescent="0.3">
      <c r="A49" s="48"/>
      <c r="B49" s="55">
        <v>18795.45</v>
      </c>
      <c r="C49" s="33">
        <v>18845.439999999999</v>
      </c>
      <c r="D49" s="63">
        <v>0.06</v>
      </c>
      <c r="E49" s="55">
        <v>18427.75</v>
      </c>
      <c r="F49" s="33">
        <v>18477.740000000002</v>
      </c>
      <c r="G49" s="63">
        <v>0.06</v>
      </c>
      <c r="H49" s="315">
        <v>17707.88</v>
      </c>
      <c r="I49" s="315">
        <v>17757.870000000003</v>
      </c>
      <c r="J49" s="316">
        <v>0.06</v>
      </c>
      <c r="K49" s="259">
        <v>17392.490000000002</v>
      </c>
      <c r="L49" s="259">
        <v>17442.480000000003</v>
      </c>
      <c r="M49" s="266">
        <v>0.06</v>
      </c>
      <c r="N49" s="55">
        <f t="shared" si="11"/>
        <v>16957.93</v>
      </c>
      <c r="O49" s="33">
        <f t="shared" si="0"/>
        <v>17007.919999999998</v>
      </c>
      <c r="P49" s="63">
        <v>0.06</v>
      </c>
      <c r="Q49" s="55">
        <v>16902.509999999998</v>
      </c>
      <c r="R49" s="33">
        <v>16952.5</v>
      </c>
      <c r="S49" s="63">
        <v>0.06</v>
      </c>
      <c r="T49" s="55">
        <v>16765.64</v>
      </c>
      <c r="U49" s="33">
        <v>16815.63</v>
      </c>
      <c r="V49" s="63">
        <f t="shared" si="1"/>
        <v>5.9999999999999921E-2</v>
      </c>
      <c r="W49" s="55">
        <f t="shared" si="2"/>
        <v>16667.41</v>
      </c>
      <c r="X49" s="33">
        <f t="shared" si="3"/>
        <v>16717.400000000001</v>
      </c>
      <c r="Y49" s="63">
        <f t="shared" si="4"/>
        <v>5.9999999999999921E-2</v>
      </c>
      <c r="Z49" s="55">
        <f t="shared" si="5"/>
        <v>16448.889999999996</v>
      </c>
      <c r="AA49" s="33">
        <f t="shared" si="6"/>
        <v>16498.879999999997</v>
      </c>
      <c r="AB49" s="63">
        <f t="shared" si="7"/>
        <v>5.9999999999999921E-2</v>
      </c>
      <c r="AC49" s="55">
        <f t="shared" si="8"/>
        <v>16370.56</v>
      </c>
      <c r="AD49" s="33">
        <f t="shared" si="9"/>
        <v>16420.55</v>
      </c>
      <c r="AE49" s="63">
        <f t="shared" si="10"/>
        <v>5.9999999999999921E-2</v>
      </c>
    </row>
    <row r="50" spans="1:31" x14ac:dyDescent="0.3">
      <c r="A50" s="48"/>
      <c r="B50" s="55">
        <v>18845.45</v>
      </c>
      <c r="C50" s="33">
        <v>18895.439999999999</v>
      </c>
      <c r="D50" s="63">
        <v>0.05</v>
      </c>
      <c r="E50" s="55">
        <v>18477.75</v>
      </c>
      <c r="F50" s="33">
        <v>18527.740000000002</v>
      </c>
      <c r="G50" s="63">
        <v>0.05</v>
      </c>
      <c r="H50" s="315">
        <v>17757.88</v>
      </c>
      <c r="I50" s="315">
        <v>17807.870000000003</v>
      </c>
      <c r="J50" s="316">
        <v>0.05</v>
      </c>
      <c r="K50" s="259">
        <v>17442.490000000002</v>
      </c>
      <c r="L50" s="259">
        <v>17492.480000000003</v>
      </c>
      <c r="M50" s="266">
        <v>0.05</v>
      </c>
      <c r="N50" s="55">
        <f t="shared" si="11"/>
        <v>17007.93</v>
      </c>
      <c r="O50" s="33">
        <f t="shared" si="0"/>
        <v>17057.919999999998</v>
      </c>
      <c r="P50" s="63">
        <v>0.05</v>
      </c>
      <c r="Q50" s="55">
        <v>16952.509999999998</v>
      </c>
      <c r="R50" s="33">
        <v>17002.5</v>
      </c>
      <c r="S50" s="63">
        <v>0.05</v>
      </c>
      <c r="T50" s="55">
        <v>16815.64</v>
      </c>
      <c r="U50" s="33">
        <v>16865.63</v>
      </c>
      <c r="V50" s="63">
        <f t="shared" si="1"/>
        <v>4.999999999999992E-2</v>
      </c>
      <c r="W50" s="55">
        <f t="shared" si="2"/>
        <v>16717.41</v>
      </c>
      <c r="X50" s="33">
        <f t="shared" si="3"/>
        <v>16767.400000000001</v>
      </c>
      <c r="Y50" s="63">
        <f t="shared" si="4"/>
        <v>4.999999999999992E-2</v>
      </c>
      <c r="Z50" s="55">
        <f t="shared" si="5"/>
        <v>16498.889999999996</v>
      </c>
      <c r="AA50" s="33">
        <f t="shared" si="6"/>
        <v>16548.879999999997</v>
      </c>
      <c r="AB50" s="63">
        <f t="shared" si="7"/>
        <v>4.999999999999992E-2</v>
      </c>
      <c r="AC50" s="55">
        <f t="shared" si="8"/>
        <v>16420.559999999998</v>
      </c>
      <c r="AD50" s="33">
        <f t="shared" si="9"/>
        <v>16470.55</v>
      </c>
      <c r="AE50" s="63">
        <f t="shared" si="10"/>
        <v>4.999999999999992E-2</v>
      </c>
    </row>
    <row r="51" spans="1:31" x14ac:dyDescent="0.3">
      <c r="A51" s="48"/>
      <c r="B51" s="55">
        <v>18895.45</v>
      </c>
      <c r="C51" s="33">
        <v>18945.439999999999</v>
      </c>
      <c r="D51" s="63">
        <v>0.04</v>
      </c>
      <c r="E51" s="55">
        <v>18527.75</v>
      </c>
      <c r="F51" s="33">
        <v>18577.740000000002</v>
      </c>
      <c r="G51" s="63">
        <v>0.04</v>
      </c>
      <c r="H51" s="315">
        <v>17807.88</v>
      </c>
      <c r="I51" s="315">
        <v>17857.870000000003</v>
      </c>
      <c r="J51" s="316">
        <v>0.04</v>
      </c>
      <c r="K51" s="259">
        <v>17492.490000000002</v>
      </c>
      <c r="L51" s="259">
        <v>17542.480000000003</v>
      </c>
      <c r="M51" s="266">
        <v>0.04</v>
      </c>
      <c r="N51" s="55">
        <f t="shared" si="11"/>
        <v>17057.93</v>
      </c>
      <c r="O51" s="33">
        <f t="shared" si="0"/>
        <v>17107.919999999998</v>
      </c>
      <c r="P51" s="63">
        <v>0.04</v>
      </c>
      <c r="Q51" s="55">
        <v>17002.509999999998</v>
      </c>
      <c r="R51" s="33">
        <v>17052.5</v>
      </c>
      <c r="S51" s="63">
        <v>0.04</v>
      </c>
      <c r="T51" s="55">
        <v>16865.64</v>
      </c>
      <c r="U51" s="33">
        <v>16915.63</v>
      </c>
      <c r="V51" s="63">
        <f t="shared" si="1"/>
        <v>3.9999999999999918E-2</v>
      </c>
      <c r="W51" s="55">
        <f t="shared" si="2"/>
        <v>16767.41</v>
      </c>
      <c r="X51" s="33">
        <f t="shared" si="3"/>
        <v>16817.400000000001</v>
      </c>
      <c r="Y51" s="63">
        <f t="shared" si="4"/>
        <v>3.9999999999999918E-2</v>
      </c>
      <c r="Z51" s="55">
        <f t="shared" si="5"/>
        <v>16548.889999999996</v>
      </c>
      <c r="AA51" s="33">
        <f t="shared" si="6"/>
        <v>16598.879999999997</v>
      </c>
      <c r="AB51" s="63">
        <f t="shared" si="7"/>
        <v>3.9999999999999918E-2</v>
      </c>
      <c r="AC51" s="55">
        <f t="shared" si="8"/>
        <v>16470.559999999998</v>
      </c>
      <c r="AD51" s="33">
        <f t="shared" si="9"/>
        <v>16520.55</v>
      </c>
      <c r="AE51" s="63">
        <f t="shared" si="10"/>
        <v>3.9999999999999918E-2</v>
      </c>
    </row>
    <row r="52" spans="1:31" x14ac:dyDescent="0.3">
      <c r="A52" s="48"/>
      <c r="B52" s="55">
        <v>18945.45</v>
      </c>
      <c r="C52" s="33">
        <v>18995.439999999999</v>
      </c>
      <c r="D52" s="63">
        <v>0.03</v>
      </c>
      <c r="E52" s="55">
        <v>18577.75</v>
      </c>
      <c r="F52" s="33">
        <v>18627.740000000002</v>
      </c>
      <c r="G52" s="63">
        <v>0.03</v>
      </c>
      <c r="H52" s="315">
        <v>17857.88</v>
      </c>
      <c r="I52" s="315">
        <v>17907.870000000003</v>
      </c>
      <c r="J52" s="316">
        <v>0.03</v>
      </c>
      <c r="K52" s="259">
        <v>17542.490000000002</v>
      </c>
      <c r="L52" s="259">
        <v>17592.480000000003</v>
      </c>
      <c r="M52" s="266">
        <v>0.03</v>
      </c>
      <c r="N52" s="55">
        <f t="shared" si="11"/>
        <v>17107.93</v>
      </c>
      <c r="O52" s="33">
        <f t="shared" si="0"/>
        <v>17157.919999999998</v>
      </c>
      <c r="P52" s="63">
        <v>0.03</v>
      </c>
      <c r="Q52" s="55">
        <v>17052.509999999998</v>
      </c>
      <c r="R52" s="33">
        <v>17102.5</v>
      </c>
      <c r="S52" s="63">
        <v>0.03</v>
      </c>
      <c r="T52" s="55">
        <v>16915.64</v>
      </c>
      <c r="U52" s="33">
        <v>16965.63</v>
      </c>
      <c r="V52" s="63">
        <f t="shared" si="1"/>
        <v>2.9999999999999916E-2</v>
      </c>
      <c r="W52" s="55">
        <f t="shared" si="2"/>
        <v>16817.41</v>
      </c>
      <c r="X52" s="33">
        <f t="shared" si="3"/>
        <v>16867.400000000001</v>
      </c>
      <c r="Y52" s="63">
        <f t="shared" si="4"/>
        <v>2.9999999999999916E-2</v>
      </c>
      <c r="Z52" s="55">
        <f t="shared" si="5"/>
        <v>16598.889999999996</v>
      </c>
      <c r="AA52" s="33">
        <f t="shared" si="6"/>
        <v>16648.879999999997</v>
      </c>
      <c r="AB52" s="63">
        <f t="shared" si="7"/>
        <v>2.9999999999999916E-2</v>
      </c>
      <c r="AC52" s="55">
        <f t="shared" si="8"/>
        <v>16520.559999999998</v>
      </c>
      <c r="AD52" s="33">
        <f t="shared" si="9"/>
        <v>16570.55</v>
      </c>
      <c r="AE52" s="63">
        <f t="shared" si="10"/>
        <v>2.9999999999999916E-2</v>
      </c>
    </row>
    <row r="53" spans="1:31" x14ac:dyDescent="0.3">
      <c r="A53" s="48"/>
      <c r="B53" s="55">
        <v>18995.45</v>
      </c>
      <c r="C53" s="33">
        <v>19045.439999999999</v>
      </c>
      <c r="D53" s="63">
        <v>0.02</v>
      </c>
      <c r="E53" s="55">
        <v>18627.75</v>
      </c>
      <c r="F53" s="33">
        <v>18677.740000000002</v>
      </c>
      <c r="G53" s="63">
        <v>0.02</v>
      </c>
      <c r="H53" s="315">
        <v>17907.88</v>
      </c>
      <c r="I53" s="315">
        <v>17957.870000000003</v>
      </c>
      <c r="J53" s="316">
        <v>0.02</v>
      </c>
      <c r="K53" s="259">
        <v>17592.490000000002</v>
      </c>
      <c r="L53" s="259">
        <v>17642.480000000003</v>
      </c>
      <c r="M53" s="266">
        <v>0.02</v>
      </c>
      <c r="N53" s="55">
        <f t="shared" si="11"/>
        <v>17157.93</v>
      </c>
      <c r="O53" s="33">
        <f t="shared" si="0"/>
        <v>17207.919999999998</v>
      </c>
      <c r="P53" s="63">
        <v>0.02</v>
      </c>
      <c r="Q53" s="55">
        <v>17102.509999999998</v>
      </c>
      <c r="R53" s="33">
        <v>17152.5</v>
      </c>
      <c r="S53" s="63">
        <v>0.02</v>
      </c>
      <c r="T53" s="55">
        <v>16965.64</v>
      </c>
      <c r="U53" s="33">
        <v>17015.63</v>
      </c>
      <c r="V53" s="63">
        <f t="shared" si="1"/>
        <v>1.9999999999999914E-2</v>
      </c>
      <c r="W53" s="55">
        <f t="shared" si="2"/>
        <v>16867.41</v>
      </c>
      <c r="X53" s="33">
        <f t="shared" si="3"/>
        <v>16917.400000000001</v>
      </c>
      <c r="Y53" s="63">
        <f t="shared" si="4"/>
        <v>1.9999999999999914E-2</v>
      </c>
      <c r="Z53" s="55">
        <f t="shared" si="5"/>
        <v>16648.889999999996</v>
      </c>
      <c r="AA53" s="33">
        <f t="shared" si="6"/>
        <v>16698.879999999997</v>
      </c>
      <c r="AB53" s="63">
        <f t="shared" si="7"/>
        <v>1.9999999999999914E-2</v>
      </c>
      <c r="AC53" s="55">
        <f t="shared" si="8"/>
        <v>16570.559999999998</v>
      </c>
      <c r="AD53" s="33">
        <f t="shared" si="9"/>
        <v>16620.55</v>
      </c>
      <c r="AE53" s="63">
        <f t="shared" si="10"/>
        <v>1.9999999999999914E-2</v>
      </c>
    </row>
    <row r="54" spans="1:31" x14ac:dyDescent="0.3">
      <c r="A54" s="48"/>
      <c r="B54" s="55">
        <v>19045.45</v>
      </c>
      <c r="C54" s="33">
        <v>19095.439999999999</v>
      </c>
      <c r="D54" s="63">
        <v>0.01</v>
      </c>
      <c r="E54" s="55">
        <v>18677.75</v>
      </c>
      <c r="F54" s="33">
        <v>18727.740000000002</v>
      </c>
      <c r="G54" s="63">
        <v>0.01</v>
      </c>
      <c r="H54" s="315">
        <v>17957.88</v>
      </c>
      <c r="I54" s="315">
        <v>18007.870000000003</v>
      </c>
      <c r="J54" s="316">
        <v>0.01</v>
      </c>
      <c r="K54" s="259">
        <v>17642.490000000002</v>
      </c>
      <c r="L54" s="259">
        <v>17692.480000000003</v>
      </c>
      <c r="M54" s="266">
        <v>0.01</v>
      </c>
      <c r="N54" s="55">
        <f t="shared" si="11"/>
        <v>17207.93</v>
      </c>
      <c r="O54" s="33">
        <f t="shared" si="0"/>
        <v>17257.919999999998</v>
      </c>
      <c r="P54" s="63">
        <v>0.01</v>
      </c>
      <c r="Q54" s="55">
        <v>17152.509999999998</v>
      </c>
      <c r="R54" s="33">
        <v>17202.5</v>
      </c>
      <c r="S54" s="63">
        <v>0.01</v>
      </c>
      <c r="T54" s="55">
        <v>17015.64</v>
      </c>
      <c r="U54" s="33">
        <v>17065.63</v>
      </c>
      <c r="V54" s="63">
        <f t="shared" si="1"/>
        <v>9.9999999999999135E-3</v>
      </c>
      <c r="W54" s="55">
        <f t="shared" si="2"/>
        <v>16917.41</v>
      </c>
      <c r="X54" s="33">
        <f t="shared" si="3"/>
        <v>16967.400000000001</v>
      </c>
      <c r="Y54" s="63">
        <f t="shared" si="4"/>
        <v>9.9999999999999135E-3</v>
      </c>
      <c r="Z54" s="55">
        <f t="shared" si="5"/>
        <v>16698.889999999996</v>
      </c>
      <c r="AA54" s="33">
        <f t="shared" si="6"/>
        <v>16748.879999999997</v>
      </c>
      <c r="AB54" s="63">
        <f t="shared" si="7"/>
        <v>9.9999999999999135E-3</v>
      </c>
      <c r="AC54" s="55">
        <f t="shared" si="8"/>
        <v>16620.559999999998</v>
      </c>
      <c r="AD54" s="33">
        <f t="shared" si="9"/>
        <v>16670.55</v>
      </c>
      <c r="AE54" s="63">
        <f t="shared" si="10"/>
        <v>9.9999999999999135E-3</v>
      </c>
    </row>
    <row r="55" spans="1:31" x14ac:dyDescent="0.3">
      <c r="A55" s="51"/>
      <c r="B55" s="71">
        <v>19095.45</v>
      </c>
      <c r="C55" s="78" t="s">
        <v>126</v>
      </c>
      <c r="D55" s="64">
        <v>0</v>
      </c>
      <c r="E55" s="71">
        <v>18727.75</v>
      </c>
      <c r="F55" s="78" t="s">
        <v>126</v>
      </c>
      <c r="G55" s="64">
        <v>0</v>
      </c>
      <c r="H55" s="71">
        <v>18007.88</v>
      </c>
      <c r="I55" s="73" t="s">
        <v>124</v>
      </c>
      <c r="J55" s="311">
        <v>0</v>
      </c>
      <c r="K55" s="261">
        <v>17692.490000000002</v>
      </c>
      <c r="L55" s="261" t="s">
        <v>124</v>
      </c>
      <c r="M55" s="267">
        <v>0</v>
      </c>
      <c r="N55" s="71">
        <f t="shared" si="11"/>
        <v>17257.93</v>
      </c>
      <c r="O55" s="62" t="s">
        <v>124</v>
      </c>
      <c r="P55" s="64">
        <v>0</v>
      </c>
      <c r="Q55" s="71">
        <v>17202.509999999998</v>
      </c>
      <c r="R55" s="62" t="s">
        <v>124</v>
      </c>
      <c r="S55" s="64">
        <v>0</v>
      </c>
      <c r="T55" s="71">
        <v>17065.64</v>
      </c>
      <c r="U55" s="62" t="s">
        <v>125</v>
      </c>
      <c r="V55" s="64">
        <f t="shared" si="1"/>
        <v>-8.6736173798840355E-17</v>
      </c>
      <c r="W55" s="71">
        <f t="shared" si="2"/>
        <v>16967.41</v>
      </c>
      <c r="X55" s="62" t="s">
        <v>125</v>
      </c>
      <c r="Y55" s="64">
        <f t="shared" si="4"/>
        <v>-8.6736173798840355E-17</v>
      </c>
      <c r="Z55" s="71">
        <f t="shared" si="5"/>
        <v>16748.889999999996</v>
      </c>
      <c r="AA55" s="76" t="s">
        <v>125</v>
      </c>
      <c r="AB55" s="64">
        <f t="shared" si="7"/>
        <v>-8.6736173798840355E-17</v>
      </c>
      <c r="AC55" s="71">
        <f t="shared" si="8"/>
        <v>16670.559999999998</v>
      </c>
      <c r="AD55" s="76" t="s">
        <v>125</v>
      </c>
      <c r="AE55" s="64">
        <f t="shared" si="10"/>
        <v>-8.6736173798840355E-17</v>
      </c>
    </row>
    <row r="56" spans="1:31" x14ac:dyDescent="0.3">
      <c r="N56" s="33"/>
      <c r="P56" s="42"/>
      <c r="Q56" s="33"/>
      <c r="S56" s="42"/>
      <c r="T56" s="33"/>
      <c r="V56" s="42"/>
      <c r="W56" s="33"/>
      <c r="Y56" s="42"/>
      <c r="Z56" s="33"/>
      <c r="AA56" s="93"/>
      <c r="AB56" s="42"/>
      <c r="AC56" s="33"/>
      <c r="AD56" s="93"/>
      <c r="AE56" s="42"/>
    </row>
    <row r="57" spans="1:31" ht="15.6" x14ac:dyDescent="0.3">
      <c r="A57" s="46" t="s">
        <v>133</v>
      </c>
      <c r="B57" s="455">
        <v>2024</v>
      </c>
      <c r="C57" s="455"/>
      <c r="D57" s="455"/>
      <c r="E57" s="382">
        <v>2023</v>
      </c>
      <c r="F57" s="382"/>
      <c r="G57" s="77"/>
      <c r="H57" s="455">
        <v>2022</v>
      </c>
      <c r="I57" s="455"/>
      <c r="J57" s="455"/>
      <c r="K57" s="455">
        <v>2021</v>
      </c>
      <c r="L57" s="455"/>
      <c r="M57" s="455"/>
      <c r="N57" s="77">
        <v>2020</v>
      </c>
      <c r="O57" s="209"/>
      <c r="Q57" s="77">
        <v>2019</v>
      </c>
      <c r="R57" s="209"/>
      <c r="T57" s="77">
        <v>2018</v>
      </c>
      <c r="U57" s="209"/>
      <c r="W57" s="391">
        <v>2017</v>
      </c>
      <c r="X57" s="392"/>
      <c r="Z57" s="393">
        <v>2016</v>
      </c>
      <c r="AA57" s="394"/>
      <c r="AC57" s="46">
        <v>2015</v>
      </c>
      <c r="AD57" s="209"/>
      <c r="AE57" s="32"/>
    </row>
    <row r="58" spans="1:31" x14ac:dyDescent="0.3">
      <c r="A58" s="32" t="s">
        <v>133</v>
      </c>
      <c r="B58" s="475">
        <v>34.64</v>
      </c>
      <c r="C58" s="475"/>
      <c r="D58" s="32" t="s">
        <v>134</v>
      </c>
      <c r="E58" s="457">
        <v>33.31</v>
      </c>
      <c r="F58" s="457"/>
      <c r="G58" s="388" t="s">
        <v>135</v>
      </c>
      <c r="H58" s="488">
        <f>H19</f>
        <v>30.37</v>
      </c>
      <c r="I58" s="489"/>
      <c r="J58" s="263" t="s">
        <v>135</v>
      </c>
      <c r="K58" s="488">
        <f>K19</f>
        <v>29.81</v>
      </c>
      <c r="L58" s="489"/>
      <c r="M58" s="263" t="s">
        <v>135</v>
      </c>
      <c r="N58" s="58">
        <f>N19</f>
        <v>29.51</v>
      </c>
      <c r="O58" s="95" t="s">
        <v>135</v>
      </c>
      <c r="Q58" s="58">
        <v>29.09</v>
      </c>
      <c r="R58" s="95" t="s">
        <v>135</v>
      </c>
      <c r="T58" s="58">
        <v>28.59</v>
      </c>
      <c r="U58" s="95" t="s">
        <v>135</v>
      </c>
      <c r="W58" s="58">
        <v>28.13</v>
      </c>
      <c r="X58" s="95" t="s">
        <v>135</v>
      </c>
      <c r="Z58" s="58">
        <v>27.83</v>
      </c>
      <c r="AA58" s="95" t="s">
        <v>135</v>
      </c>
      <c r="AB58" s="42"/>
      <c r="AC58" s="61">
        <v>27.72</v>
      </c>
      <c r="AD58" s="95" t="s">
        <v>135</v>
      </c>
      <c r="AE58" s="32"/>
    </row>
    <row r="59" spans="1:31" x14ac:dyDescent="0.3">
      <c r="N59" s="33"/>
      <c r="Q59" s="33"/>
      <c r="T59" s="42"/>
      <c r="W59" s="33"/>
      <c r="X59" s="42"/>
      <c r="Z59" s="33"/>
      <c r="AB59" s="42"/>
      <c r="AC59" s="42"/>
      <c r="AE59" s="32"/>
    </row>
    <row r="60" spans="1:31" ht="15.6" x14ac:dyDescent="0.3">
      <c r="A60" s="46" t="s">
        <v>136</v>
      </c>
      <c r="B60" s="513">
        <v>2024</v>
      </c>
      <c r="C60" s="513"/>
      <c r="D60" s="514"/>
      <c r="E60" s="458">
        <v>2023</v>
      </c>
      <c r="F60" s="458"/>
      <c r="G60" s="382"/>
      <c r="H60" s="455">
        <v>2022</v>
      </c>
      <c r="I60" s="455"/>
      <c r="J60" s="455"/>
      <c r="K60" s="455">
        <v>2021</v>
      </c>
      <c r="L60" s="455"/>
      <c r="M60" s="455"/>
      <c r="N60" s="77">
        <v>2020</v>
      </c>
      <c r="O60" s="209"/>
      <c r="Q60" s="77">
        <v>2019</v>
      </c>
      <c r="R60" s="209"/>
      <c r="T60" s="77">
        <v>2018</v>
      </c>
      <c r="U60" s="209"/>
      <c r="W60" s="391">
        <v>2017</v>
      </c>
      <c r="X60" s="392"/>
      <c r="Z60" s="393">
        <v>2016</v>
      </c>
      <c r="AA60" s="394"/>
      <c r="AC60" s="46">
        <v>2015</v>
      </c>
      <c r="AD60" s="209"/>
      <c r="AE60" s="32"/>
    </row>
    <row r="61" spans="1:31" x14ac:dyDescent="0.3">
      <c r="A61" s="32" t="s">
        <v>137</v>
      </c>
      <c r="B61" s="475">
        <v>6.24</v>
      </c>
      <c r="C61" s="476"/>
      <c r="D61" s="32" t="s">
        <v>135</v>
      </c>
      <c r="E61" s="459">
        <v>6</v>
      </c>
      <c r="F61" s="460"/>
      <c r="G61" s="32" t="s">
        <v>135</v>
      </c>
      <c r="H61" s="490" t="s">
        <v>138</v>
      </c>
      <c r="I61" s="491"/>
      <c r="J61" s="268" t="s">
        <v>135</v>
      </c>
      <c r="K61" s="490">
        <v>5.37</v>
      </c>
      <c r="L61" s="491"/>
      <c r="M61" s="268" t="s">
        <v>135</v>
      </c>
      <c r="N61" s="32">
        <v>5.32</v>
      </c>
      <c r="O61" s="94" t="s">
        <v>135</v>
      </c>
      <c r="Q61" s="32">
        <v>5.24</v>
      </c>
      <c r="R61" s="94" t="s">
        <v>135</v>
      </c>
      <c r="T61" s="32">
        <v>5.15</v>
      </c>
      <c r="U61" s="94" t="s">
        <v>135</v>
      </c>
      <c r="W61" s="74">
        <v>5.07</v>
      </c>
      <c r="X61" s="94" t="s">
        <v>135</v>
      </c>
      <c r="Z61" s="395">
        <v>5.0199999999999996</v>
      </c>
      <c r="AA61" s="94" t="s">
        <v>135</v>
      </c>
      <c r="AC61" s="395">
        <v>5</v>
      </c>
      <c r="AD61" s="94" t="s">
        <v>135</v>
      </c>
      <c r="AE61" s="32"/>
    </row>
    <row r="62" spans="1:31" x14ac:dyDescent="0.3">
      <c r="A62" s="32" t="s">
        <v>139</v>
      </c>
      <c r="B62" s="475">
        <v>3.74</v>
      </c>
      <c r="C62" s="476"/>
      <c r="D62" s="32" t="s">
        <v>135</v>
      </c>
      <c r="E62" s="459">
        <v>3.6</v>
      </c>
      <c r="F62" s="460"/>
      <c r="G62" s="32" t="s">
        <v>135</v>
      </c>
      <c r="H62" s="469" t="s">
        <v>140</v>
      </c>
      <c r="I62" s="470"/>
      <c r="J62" s="94" t="s">
        <v>135</v>
      </c>
      <c r="K62" s="469">
        <v>3.22</v>
      </c>
      <c r="L62" s="470"/>
      <c r="M62" s="94" t="s">
        <v>135</v>
      </c>
      <c r="N62" s="32">
        <v>3.19</v>
      </c>
      <c r="O62" s="94" t="s">
        <v>135</v>
      </c>
      <c r="Q62" s="32">
        <v>3.14</v>
      </c>
      <c r="R62" s="94" t="s">
        <v>135</v>
      </c>
      <c r="T62" s="32">
        <v>3.09</v>
      </c>
      <c r="U62" s="94" t="s">
        <v>135</v>
      </c>
      <c r="W62" s="74">
        <v>3.04</v>
      </c>
      <c r="X62" s="94" t="s">
        <v>135</v>
      </c>
      <c r="Z62" s="395">
        <v>3.01</v>
      </c>
      <c r="AA62" s="94" t="s">
        <v>135</v>
      </c>
      <c r="AC62" s="395">
        <v>3</v>
      </c>
      <c r="AD62" s="94" t="s">
        <v>135</v>
      </c>
      <c r="AE62" s="32"/>
    </row>
    <row r="63" spans="1:31" x14ac:dyDescent="0.3">
      <c r="A63" s="78" t="s">
        <v>141</v>
      </c>
      <c r="B63" s="477">
        <v>1.97</v>
      </c>
      <c r="C63" s="462"/>
      <c r="D63" s="78" t="s">
        <v>135</v>
      </c>
      <c r="E63" s="461">
        <v>1.89</v>
      </c>
      <c r="F63" s="462"/>
      <c r="G63" s="78" t="s">
        <v>135</v>
      </c>
      <c r="H63" s="471" t="s">
        <v>142</v>
      </c>
      <c r="I63" s="472"/>
      <c r="J63" s="95" t="s">
        <v>135</v>
      </c>
      <c r="K63" s="471">
        <v>1.69</v>
      </c>
      <c r="L63" s="472"/>
      <c r="M63" s="95" t="s">
        <v>135</v>
      </c>
      <c r="N63" s="78">
        <v>1.67</v>
      </c>
      <c r="O63" s="95" t="s">
        <v>135</v>
      </c>
      <c r="Q63" s="78">
        <v>1.65</v>
      </c>
      <c r="R63" s="95" t="s">
        <v>135</v>
      </c>
      <c r="T63" s="78">
        <v>1.62</v>
      </c>
      <c r="U63" s="95" t="s">
        <v>135</v>
      </c>
      <c r="W63" s="71">
        <v>1.59</v>
      </c>
      <c r="X63" s="95" t="s">
        <v>135</v>
      </c>
      <c r="Z63" s="71">
        <v>1.57</v>
      </c>
      <c r="AA63" s="95" t="s">
        <v>135</v>
      </c>
      <c r="AC63" s="71">
        <v>1.56</v>
      </c>
      <c r="AD63" s="95" t="s">
        <v>135</v>
      </c>
      <c r="AE63" s="32"/>
    </row>
    <row r="64" spans="1:31" x14ac:dyDescent="0.3">
      <c r="Q64" s="33"/>
      <c r="R64" s="32"/>
      <c r="T64" s="33"/>
      <c r="Z64" s="33"/>
      <c r="AA64" s="32"/>
      <c r="AC64" s="33"/>
      <c r="AE64" s="32"/>
    </row>
    <row r="65" spans="1:31" s="43" customFormat="1" ht="15.6" x14ac:dyDescent="0.3">
      <c r="A65" s="46" t="s">
        <v>143</v>
      </c>
      <c r="B65" s="454">
        <v>2024</v>
      </c>
      <c r="C65" s="455"/>
      <c r="D65" s="456"/>
      <c r="E65" s="492">
        <v>2023</v>
      </c>
      <c r="F65" s="493"/>
      <c r="G65" s="46"/>
      <c r="H65" s="454">
        <v>2022</v>
      </c>
      <c r="I65" s="455"/>
      <c r="J65" s="456"/>
      <c r="K65" s="454">
        <v>2021</v>
      </c>
      <c r="L65" s="455"/>
      <c r="M65" s="456"/>
      <c r="N65" s="454">
        <v>2020</v>
      </c>
      <c r="O65" s="456"/>
      <c r="Q65" s="391">
        <v>2019</v>
      </c>
      <c r="R65" s="392"/>
      <c r="T65" s="454">
        <v>2018</v>
      </c>
      <c r="U65" s="456"/>
      <c r="W65" s="454">
        <v>2017</v>
      </c>
      <c r="X65" s="456"/>
      <c r="Z65" s="508">
        <v>2016</v>
      </c>
      <c r="AA65" s="507"/>
      <c r="AC65" s="511">
        <v>2015</v>
      </c>
      <c r="AD65" s="512"/>
      <c r="AE65" s="230"/>
    </row>
    <row r="66" spans="1:31" x14ac:dyDescent="0.3">
      <c r="A66" s="51"/>
      <c r="B66" s="461">
        <v>3.91</v>
      </c>
      <c r="C66" s="462"/>
      <c r="D66" s="51" t="s">
        <v>144</v>
      </c>
      <c r="E66" s="299">
        <v>3.76</v>
      </c>
      <c r="F66" s="78" t="s">
        <v>144</v>
      </c>
      <c r="G66" s="51"/>
      <c r="H66" s="461">
        <v>3.43</v>
      </c>
      <c r="I66" s="462"/>
      <c r="J66" s="51" t="s">
        <v>144</v>
      </c>
      <c r="K66" s="461">
        <v>3.37</v>
      </c>
      <c r="L66" s="462"/>
      <c r="M66" s="51" t="s">
        <v>144</v>
      </c>
      <c r="N66" s="51">
        <v>3.34</v>
      </c>
      <c r="O66" s="219" t="s">
        <v>144</v>
      </c>
      <c r="Q66" s="51">
        <v>3.29</v>
      </c>
      <c r="R66" s="219" t="s">
        <v>144</v>
      </c>
      <c r="T66" s="78" t="s">
        <v>145</v>
      </c>
      <c r="U66" s="219"/>
      <c r="W66" s="51" t="s">
        <v>146</v>
      </c>
      <c r="X66" s="219"/>
      <c r="Z66" s="71" t="s">
        <v>147</v>
      </c>
      <c r="AA66" s="73"/>
      <c r="AC66" s="75" t="s">
        <v>148</v>
      </c>
      <c r="AD66" s="95"/>
      <c r="AE66" s="95"/>
    </row>
    <row r="67" spans="1:31" x14ac:dyDescent="0.3">
      <c r="Q67" s="33"/>
      <c r="R67" s="32"/>
      <c r="T67" s="33"/>
      <c r="Z67" s="33"/>
      <c r="AA67" s="32"/>
      <c r="AC67" s="33"/>
      <c r="AE67" s="32"/>
    </row>
    <row r="68" spans="1:31" s="43" customFormat="1" ht="31.2" x14ac:dyDescent="0.3">
      <c r="A68" s="226" t="s">
        <v>149</v>
      </c>
      <c r="B68" s="448">
        <v>2024</v>
      </c>
      <c r="C68" s="449"/>
      <c r="D68" s="450"/>
      <c r="E68" s="466">
        <v>2023</v>
      </c>
      <c r="F68" s="468"/>
      <c r="G68" s="226"/>
      <c r="H68" s="448">
        <v>2022</v>
      </c>
      <c r="I68" s="449"/>
      <c r="J68" s="450"/>
      <c r="K68" s="448">
        <v>2021</v>
      </c>
      <c r="L68" s="449"/>
      <c r="M68" s="450"/>
      <c r="N68" s="454">
        <v>2020</v>
      </c>
      <c r="O68" s="456"/>
      <c r="Q68" s="391">
        <v>2019</v>
      </c>
      <c r="R68" s="392"/>
      <c r="T68" s="454">
        <v>2018</v>
      </c>
      <c r="U68" s="456"/>
      <c r="W68" s="454">
        <v>2017</v>
      </c>
      <c r="X68" s="456"/>
      <c r="Z68" s="508">
        <v>2016</v>
      </c>
      <c r="AA68" s="507"/>
      <c r="AB68" s="33"/>
      <c r="AC68" s="508">
        <v>2015</v>
      </c>
      <c r="AD68" s="507"/>
    </row>
    <row r="69" spans="1:31" ht="70.2" customHeight="1" x14ac:dyDescent="0.3">
      <c r="A69" s="387" t="s">
        <v>150</v>
      </c>
      <c r="B69" s="515">
        <v>33763.24</v>
      </c>
      <c r="C69" s="516"/>
      <c r="D69" s="517"/>
      <c r="E69" s="494">
        <v>32464.65</v>
      </c>
      <c r="F69" s="495"/>
      <c r="G69" s="208"/>
      <c r="H69" s="451">
        <v>29599.43</v>
      </c>
      <c r="I69" s="452"/>
      <c r="J69" s="453"/>
      <c r="K69" s="451">
        <v>29050.38</v>
      </c>
      <c r="L69" s="452"/>
      <c r="M69" s="453"/>
      <c r="N69" s="473">
        <v>28757.06</v>
      </c>
      <c r="O69" s="474"/>
      <c r="Q69" s="419">
        <v>28346.04</v>
      </c>
      <c r="R69" s="420"/>
      <c r="T69" s="504">
        <v>27858.52</v>
      </c>
      <c r="U69" s="505"/>
      <c r="W69" s="504">
        <v>27411.71</v>
      </c>
      <c r="X69" s="505"/>
      <c r="Z69" s="504">
        <v>27118.83</v>
      </c>
      <c r="AA69" s="505"/>
      <c r="AC69" s="504">
        <v>27008.1</v>
      </c>
      <c r="AD69" s="505"/>
      <c r="AE69" s="32"/>
    </row>
    <row r="70" spans="1:31" ht="28.95" customHeight="1" x14ac:dyDescent="0.3">
      <c r="A70" s="428" t="s">
        <v>151</v>
      </c>
      <c r="B70" s="518">
        <v>13</v>
      </c>
      <c r="C70" s="519"/>
      <c r="D70" s="429" t="s">
        <v>134</v>
      </c>
      <c r="E70" s="447">
        <v>12.5</v>
      </c>
      <c r="F70" s="447"/>
      <c r="G70" s="262" t="s">
        <v>135</v>
      </c>
      <c r="H70" s="479">
        <v>11.4</v>
      </c>
      <c r="I70" s="480"/>
      <c r="J70" s="262" t="s">
        <v>135</v>
      </c>
      <c r="K70" s="509">
        <v>11.18</v>
      </c>
      <c r="L70" s="510"/>
      <c r="M70" s="262" t="s">
        <v>135</v>
      </c>
      <c r="N70" s="234">
        <v>11.07</v>
      </c>
      <c r="O70" s="235" t="s">
        <v>135</v>
      </c>
      <c r="Q70" s="236"/>
      <c r="R70" s="236"/>
      <c r="T70" s="236"/>
      <c r="U70" s="236"/>
      <c r="W70" s="236"/>
      <c r="X70" s="236"/>
      <c r="Z70" s="236"/>
      <c r="AA70" s="236"/>
      <c r="AC70" s="236"/>
      <c r="AD70" s="236"/>
      <c r="AE70" s="32"/>
    </row>
    <row r="71" spans="1:31" ht="15" customHeight="1" x14ac:dyDescent="0.3">
      <c r="A71" s="177"/>
      <c r="B71" s="177"/>
      <c r="C71" s="177"/>
      <c r="D71" s="177"/>
      <c r="G71" s="177"/>
      <c r="H71" s="177"/>
      <c r="I71" s="177"/>
      <c r="J71" s="177"/>
      <c r="K71" s="177"/>
      <c r="L71" s="177"/>
      <c r="M71" s="177"/>
      <c r="N71" s="237"/>
      <c r="O71" s="238"/>
      <c r="Q71" s="236"/>
      <c r="R71" s="236"/>
      <c r="T71" s="236"/>
      <c r="U71" s="236"/>
      <c r="W71" s="236"/>
      <c r="X71" s="236"/>
      <c r="Z71" s="236"/>
      <c r="AA71" s="236"/>
      <c r="AC71" s="236"/>
      <c r="AD71" s="236"/>
      <c r="AE71" s="32"/>
    </row>
    <row r="72" spans="1:31" s="43" customFormat="1" ht="15.6" x14ac:dyDescent="0.3">
      <c r="A72" s="226" t="s">
        <v>152</v>
      </c>
      <c r="B72" s="448">
        <v>2024</v>
      </c>
      <c r="C72" s="449"/>
      <c r="D72" s="450"/>
      <c r="E72" s="466">
        <v>2023</v>
      </c>
      <c r="F72" s="467"/>
      <c r="G72" s="226"/>
      <c r="H72" s="448">
        <v>2022</v>
      </c>
      <c r="I72" s="449"/>
      <c r="J72" s="450"/>
      <c r="K72" s="448">
        <v>2021</v>
      </c>
      <c r="L72" s="449"/>
      <c r="M72" s="450"/>
      <c r="N72" s="454">
        <v>2020</v>
      </c>
      <c r="O72" s="456"/>
      <c r="Q72" s="391">
        <v>2019</v>
      </c>
      <c r="R72" s="392"/>
      <c r="T72" s="454">
        <v>2018</v>
      </c>
      <c r="U72" s="456"/>
      <c r="W72" s="454">
        <v>2017</v>
      </c>
      <c r="X72" s="456"/>
      <c r="Z72" s="508">
        <v>2016</v>
      </c>
      <c r="AA72" s="507"/>
      <c r="AB72" s="33"/>
      <c r="AC72" s="508">
        <v>2015</v>
      </c>
      <c r="AD72" s="507"/>
    </row>
    <row r="73" spans="1:31" ht="72" customHeight="1" x14ac:dyDescent="0.3">
      <c r="A73" s="208" t="s">
        <v>153</v>
      </c>
      <c r="B73" s="520">
        <v>18495.439999999999</v>
      </c>
      <c r="C73" s="452"/>
      <c r="D73" s="453"/>
      <c r="E73" s="473">
        <v>18077.75</v>
      </c>
      <c r="F73" s="474"/>
      <c r="G73" s="208"/>
      <c r="H73" s="451">
        <v>17157.87</v>
      </c>
      <c r="I73" s="452"/>
      <c r="J73" s="453"/>
      <c r="K73" s="451">
        <v>16842.490000000002</v>
      </c>
      <c r="L73" s="452"/>
      <c r="M73" s="453"/>
      <c r="N73" s="504">
        <v>16450.22</v>
      </c>
      <c r="O73" s="505"/>
      <c r="Q73" s="419">
        <v>16398.05</v>
      </c>
      <c r="R73" s="420"/>
      <c r="T73" s="504">
        <v>16116.41</v>
      </c>
      <c r="U73" s="505"/>
      <c r="W73" s="504">
        <v>16059.55</v>
      </c>
      <c r="X73" s="505"/>
      <c r="Z73" s="504">
        <v>15709.59</v>
      </c>
      <c r="AA73" s="505"/>
      <c r="AC73" s="504">
        <v>15647</v>
      </c>
      <c r="AD73" s="505"/>
      <c r="AE73" s="32"/>
    </row>
    <row r="74" spans="1:31" x14ac:dyDescent="0.3">
      <c r="Q74" s="33"/>
      <c r="R74" s="32"/>
      <c r="T74" s="33"/>
      <c r="Z74" s="33"/>
      <c r="AA74" s="32"/>
      <c r="AC74" s="33"/>
      <c r="AE74" s="32"/>
    </row>
    <row r="75" spans="1:31" s="43" customFormat="1" ht="15.6" x14ac:dyDescent="0.3">
      <c r="A75" s="79" t="s">
        <v>154</v>
      </c>
      <c r="B75" s="80"/>
      <c r="C75" s="80"/>
      <c r="D75" s="80"/>
      <c r="E75" s="524">
        <v>2023</v>
      </c>
      <c r="F75" s="524"/>
      <c r="G75" s="79"/>
      <c r="H75" s="525">
        <v>2022</v>
      </c>
      <c r="I75" s="526"/>
      <c r="J75" s="80"/>
      <c r="K75" s="454">
        <v>2021</v>
      </c>
      <c r="L75" s="455"/>
      <c r="M75" s="456"/>
      <c r="N75" s="421">
        <v>2020</v>
      </c>
      <c r="O75" s="422"/>
      <c r="Q75" s="79">
        <v>2019</v>
      </c>
      <c r="R75" s="231"/>
      <c r="U75" s="79">
        <v>2018</v>
      </c>
      <c r="W75" s="231"/>
      <c r="X75" s="79">
        <v>2017</v>
      </c>
      <c r="Z75" s="231"/>
      <c r="AA75" s="232">
        <v>2016</v>
      </c>
      <c r="AB75" s="33"/>
      <c r="AC75" s="233"/>
      <c r="AD75" s="232">
        <v>2015</v>
      </c>
      <c r="AE75" s="233"/>
    </row>
    <row r="76" spans="1:31" ht="14.4" customHeight="1" x14ac:dyDescent="0.3">
      <c r="A76" s="48" t="s">
        <v>155</v>
      </c>
      <c r="B76" s="521">
        <v>4.37</v>
      </c>
      <c r="C76" s="522"/>
      <c r="D76" s="32" t="s">
        <v>156</v>
      </c>
      <c r="E76" s="384">
        <v>4.2</v>
      </c>
      <c r="F76" s="32" t="s">
        <v>156</v>
      </c>
      <c r="G76" s="48"/>
      <c r="H76" s="297">
        <v>3.83</v>
      </c>
      <c r="I76" s="49" t="s">
        <v>156</v>
      </c>
      <c r="K76" s="490">
        <v>3.76</v>
      </c>
      <c r="L76" s="531"/>
      <c r="M76" s="49" t="s">
        <v>156</v>
      </c>
      <c r="N76" s="74">
        <v>3.72</v>
      </c>
      <c r="O76" s="49" t="s">
        <v>156</v>
      </c>
      <c r="Q76" s="74">
        <v>3.67</v>
      </c>
      <c r="R76" s="49" t="s">
        <v>156</v>
      </c>
      <c r="U76" s="74">
        <v>3.61</v>
      </c>
      <c r="W76" s="49" t="s">
        <v>156</v>
      </c>
      <c r="X76" s="74">
        <v>3.55</v>
      </c>
      <c r="Z76" s="49" t="s">
        <v>156</v>
      </c>
      <c r="AA76" s="74">
        <v>3.51</v>
      </c>
      <c r="AC76" s="49" t="s">
        <v>156</v>
      </c>
      <c r="AD76" s="74">
        <v>3.5</v>
      </c>
      <c r="AE76" s="49" t="s">
        <v>156</v>
      </c>
    </row>
    <row r="77" spans="1:31" ht="14.4" customHeight="1" x14ac:dyDescent="0.3">
      <c r="A77" s="48" t="s">
        <v>157</v>
      </c>
      <c r="B77" s="523">
        <v>250</v>
      </c>
      <c r="C77" s="476"/>
      <c r="D77" s="32" t="s">
        <v>144</v>
      </c>
      <c r="E77" s="317">
        <v>250</v>
      </c>
      <c r="F77" s="32" t="s">
        <v>144</v>
      </c>
      <c r="G77" s="48"/>
      <c r="H77" s="317">
        <v>250</v>
      </c>
      <c r="I77" s="81" t="s">
        <v>144</v>
      </c>
      <c r="K77" s="459">
        <v>250</v>
      </c>
      <c r="L77" s="460"/>
      <c r="M77" s="81" t="s">
        <v>144</v>
      </c>
      <c r="N77" s="74">
        <v>250</v>
      </c>
      <c r="O77" s="81" t="s">
        <v>144</v>
      </c>
      <c r="Q77" s="74">
        <v>250</v>
      </c>
      <c r="R77" s="81" t="s">
        <v>144</v>
      </c>
      <c r="U77" s="74">
        <v>250</v>
      </c>
      <c r="W77" s="81" t="s">
        <v>144</v>
      </c>
      <c r="X77" s="74">
        <v>250</v>
      </c>
      <c r="Z77" s="81" t="s">
        <v>144</v>
      </c>
      <c r="AA77" s="55">
        <v>250</v>
      </c>
      <c r="AC77" s="49" t="s">
        <v>144</v>
      </c>
      <c r="AD77" s="74">
        <v>250</v>
      </c>
      <c r="AE77" s="49" t="s">
        <v>144</v>
      </c>
    </row>
    <row r="78" spans="1:31" ht="14.4" customHeight="1" x14ac:dyDescent="0.3">
      <c r="A78" s="48" t="s">
        <v>158</v>
      </c>
      <c r="B78" s="523">
        <v>50</v>
      </c>
      <c r="C78" s="476"/>
      <c r="D78" s="32" t="s">
        <v>144</v>
      </c>
      <c r="E78" s="317">
        <v>50</v>
      </c>
      <c r="F78" s="32" t="s">
        <v>144</v>
      </c>
      <c r="G78" s="48"/>
      <c r="H78" s="317">
        <v>50</v>
      </c>
      <c r="I78" s="81" t="s">
        <v>144</v>
      </c>
      <c r="K78" s="459">
        <v>50</v>
      </c>
      <c r="L78" s="460"/>
      <c r="M78" s="81" t="s">
        <v>144</v>
      </c>
      <c r="N78" s="74">
        <v>50</v>
      </c>
      <c r="O78" s="81" t="s">
        <v>144</v>
      </c>
      <c r="Q78" s="74">
        <v>50</v>
      </c>
      <c r="R78" s="81" t="s">
        <v>144</v>
      </c>
      <c r="U78" s="74">
        <v>50</v>
      </c>
      <c r="W78" s="81" t="s">
        <v>144</v>
      </c>
      <c r="X78" s="74">
        <v>50</v>
      </c>
      <c r="Z78" s="81" t="s">
        <v>144</v>
      </c>
      <c r="AA78" s="55">
        <v>50</v>
      </c>
      <c r="AC78" s="49" t="s">
        <v>144</v>
      </c>
      <c r="AD78" s="74">
        <v>50</v>
      </c>
      <c r="AE78" s="49" t="s">
        <v>144</v>
      </c>
    </row>
    <row r="79" spans="1:31" ht="14.4" customHeight="1" x14ac:dyDescent="0.3">
      <c r="A79" s="48" t="s">
        <v>159</v>
      </c>
      <c r="B79" s="461">
        <v>4.37</v>
      </c>
      <c r="C79" s="462"/>
      <c r="D79" s="32" t="s">
        <v>160</v>
      </c>
      <c r="E79" s="317">
        <v>4.2</v>
      </c>
      <c r="F79" s="32" t="s">
        <v>160</v>
      </c>
      <c r="G79" s="48"/>
      <c r="H79" s="302">
        <v>3.83</v>
      </c>
      <c r="I79" s="73" t="s">
        <v>160</v>
      </c>
      <c r="J79" s="78"/>
      <c r="K79" s="471">
        <v>3.76</v>
      </c>
      <c r="L79" s="532"/>
      <c r="M79" s="73" t="s">
        <v>160</v>
      </c>
      <c r="N79" s="75">
        <v>3.72</v>
      </c>
      <c r="O79" s="73" t="s">
        <v>160</v>
      </c>
      <c r="Q79" s="75">
        <v>3.67</v>
      </c>
      <c r="R79" s="73" t="s">
        <v>160</v>
      </c>
      <c r="U79" s="75">
        <v>3.61</v>
      </c>
      <c r="W79" s="73" t="s">
        <v>160</v>
      </c>
      <c r="X79" s="75">
        <v>3.55</v>
      </c>
      <c r="Z79" s="73" t="s">
        <v>160</v>
      </c>
      <c r="AA79" s="75">
        <v>3.51</v>
      </c>
      <c r="AC79" s="73" t="s">
        <v>160</v>
      </c>
      <c r="AD79" s="75">
        <v>3.5</v>
      </c>
      <c r="AE79" s="73" t="s">
        <v>160</v>
      </c>
    </row>
    <row r="80" spans="1:31" ht="14.4" customHeight="1" x14ac:dyDescent="0.3">
      <c r="A80" s="105" t="s">
        <v>161</v>
      </c>
      <c r="B80" s="529" t="s">
        <v>162</v>
      </c>
      <c r="C80" s="530"/>
      <c r="D80" s="383" t="s">
        <v>163</v>
      </c>
      <c r="E80" s="310" t="s">
        <v>162</v>
      </c>
      <c r="F80" s="383" t="s">
        <v>163</v>
      </c>
      <c r="G80" s="105"/>
      <c r="H80" s="310" t="s">
        <v>162</v>
      </c>
      <c r="I80" s="201" t="s">
        <v>163</v>
      </c>
      <c r="J80" s="106"/>
      <c r="K80" s="533" t="s">
        <v>162</v>
      </c>
      <c r="L80" s="534"/>
      <c r="M80" s="201" t="s">
        <v>163</v>
      </c>
      <c r="N80" s="107" t="s">
        <v>162</v>
      </c>
      <c r="O80" s="430" t="s">
        <v>163</v>
      </c>
      <c r="Q80" s="106"/>
      <c r="T80" s="107" t="s">
        <v>162</v>
      </c>
      <c r="U80" s="201" t="s">
        <v>163</v>
      </c>
      <c r="V80" s="201"/>
      <c r="W80" s="106"/>
      <c r="X80" s="107"/>
      <c r="AA80" s="203"/>
      <c r="AC80" s="202"/>
      <c r="AD80" s="202"/>
      <c r="AE80" s="202"/>
    </row>
    <row r="81" spans="1:31" ht="14.4" customHeight="1" x14ac:dyDescent="0.3">
      <c r="A81" s="48" t="s">
        <v>164</v>
      </c>
      <c r="B81" s="521">
        <v>1.82</v>
      </c>
      <c r="C81" s="522"/>
      <c r="D81" s="32" t="s">
        <v>165</v>
      </c>
      <c r="E81" s="302">
        <v>1.75</v>
      </c>
      <c r="F81" s="32" t="s">
        <v>165</v>
      </c>
      <c r="G81" s="48"/>
      <c r="H81" s="317">
        <v>1.6</v>
      </c>
      <c r="I81" s="225" t="s">
        <v>165</v>
      </c>
      <c r="J81" s="224"/>
      <c r="K81" s="535">
        <v>1.57</v>
      </c>
      <c r="L81" s="536"/>
      <c r="M81" s="225" t="s">
        <v>165</v>
      </c>
      <c r="N81" s="187">
        <v>1.55</v>
      </c>
      <c r="O81" s="225" t="s">
        <v>165</v>
      </c>
      <c r="Q81" s="224"/>
      <c r="T81" s="187">
        <v>1.53</v>
      </c>
      <c r="U81" s="225" t="s">
        <v>165</v>
      </c>
      <c r="W81" s="186">
        <v>1.5</v>
      </c>
      <c r="X81" s="225" t="s">
        <v>165</v>
      </c>
      <c r="AE81" s="42"/>
    </row>
    <row r="82" spans="1:31" ht="14.4" customHeight="1" x14ac:dyDescent="0.3">
      <c r="A82" s="48"/>
      <c r="B82" s="523">
        <v>1.0900000000000001</v>
      </c>
      <c r="C82" s="476"/>
      <c r="D82" s="32" t="s">
        <v>166</v>
      </c>
      <c r="E82" s="302">
        <v>1.05</v>
      </c>
      <c r="F82" s="32" t="s">
        <v>166</v>
      </c>
      <c r="G82" s="48"/>
      <c r="H82" s="302">
        <v>0.96</v>
      </c>
      <c r="I82" s="81" t="s">
        <v>166</v>
      </c>
      <c r="K82" s="459">
        <v>0.94199999999999995</v>
      </c>
      <c r="L82" s="460"/>
      <c r="M82" s="81" t="s">
        <v>166</v>
      </c>
      <c r="N82" s="55">
        <v>0.93</v>
      </c>
      <c r="O82" s="81" t="s">
        <v>166</v>
      </c>
      <c r="T82" s="55">
        <v>0.92</v>
      </c>
      <c r="U82" s="81" t="s">
        <v>166</v>
      </c>
      <c r="W82" s="48">
        <v>0.9</v>
      </c>
      <c r="X82" s="81" t="s">
        <v>166</v>
      </c>
      <c r="AE82" s="42"/>
    </row>
    <row r="83" spans="1:31" ht="14.4" customHeight="1" x14ac:dyDescent="0.3">
      <c r="A83" s="51"/>
      <c r="B83" s="461">
        <v>2.91</v>
      </c>
      <c r="C83" s="462"/>
      <c r="D83" s="78" t="s">
        <v>167</v>
      </c>
      <c r="E83" s="385">
        <v>2.8</v>
      </c>
      <c r="F83" s="78" t="s">
        <v>167</v>
      </c>
      <c r="G83" s="48"/>
      <c r="H83" s="302">
        <v>2.56</v>
      </c>
      <c r="I83" s="219" t="s">
        <v>167</v>
      </c>
      <c r="J83" s="78"/>
      <c r="K83" s="527">
        <v>2.5120000000000005</v>
      </c>
      <c r="L83" s="528"/>
      <c r="M83" s="219" t="s">
        <v>167</v>
      </c>
      <c r="N83" s="71">
        <v>2.48</v>
      </c>
      <c r="O83" s="219" t="s">
        <v>167</v>
      </c>
      <c r="Q83" s="78"/>
      <c r="T83" s="71">
        <v>2.4500000000000002</v>
      </c>
      <c r="U83" s="219" t="s">
        <v>167</v>
      </c>
      <c r="W83" s="51">
        <v>2.4</v>
      </c>
      <c r="X83" s="219" t="s">
        <v>167</v>
      </c>
      <c r="AE83" s="42"/>
    </row>
    <row r="84" spans="1:31" ht="14.4" customHeight="1" x14ac:dyDescent="0.3">
      <c r="A84" s="186" t="s">
        <v>168</v>
      </c>
      <c r="B84" s="523">
        <v>0.36</v>
      </c>
      <c r="C84" s="476"/>
      <c r="D84" s="224" t="s">
        <v>165</v>
      </c>
      <c r="E84" s="302">
        <v>0.35</v>
      </c>
      <c r="F84" s="224" t="s">
        <v>165</v>
      </c>
      <c r="G84" s="186"/>
      <c r="H84" s="297">
        <v>0.32</v>
      </c>
      <c r="I84" s="225" t="s">
        <v>165</v>
      </c>
      <c r="J84" s="224"/>
      <c r="K84" s="459">
        <v>0.31</v>
      </c>
      <c r="L84" s="460"/>
      <c r="M84" s="225" t="s">
        <v>165</v>
      </c>
      <c r="N84" s="187">
        <v>0.31</v>
      </c>
      <c r="O84" s="225" t="s">
        <v>165</v>
      </c>
      <c r="Q84" s="224"/>
      <c r="T84" s="187">
        <v>0.31</v>
      </c>
      <c r="U84" s="225" t="s">
        <v>165</v>
      </c>
      <c r="W84" s="186">
        <v>0.3</v>
      </c>
      <c r="X84" s="225" t="s">
        <v>165</v>
      </c>
      <c r="AE84" s="42"/>
    </row>
    <row r="85" spans="1:31" ht="14.4" customHeight="1" x14ac:dyDescent="0.3">
      <c r="A85" s="48"/>
      <c r="B85" s="523">
        <v>0.22</v>
      </c>
      <c r="C85" s="476"/>
      <c r="D85" s="32" t="s">
        <v>166</v>
      </c>
      <c r="E85" s="302">
        <v>0.21</v>
      </c>
      <c r="F85" s="32" t="s">
        <v>166</v>
      </c>
      <c r="G85" s="48"/>
      <c r="H85" s="302">
        <v>0.19</v>
      </c>
      <c r="I85" s="81" t="s">
        <v>166</v>
      </c>
      <c r="K85" s="459">
        <v>0.186</v>
      </c>
      <c r="L85" s="460"/>
      <c r="M85" s="81" t="s">
        <v>166</v>
      </c>
      <c r="N85" s="55">
        <v>0.19</v>
      </c>
      <c r="O85" s="81" t="s">
        <v>166</v>
      </c>
      <c r="T85" s="55">
        <v>0.19</v>
      </c>
      <c r="U85" s="81" t="s">
        <v>166</v>
      </c>
      <c r="W85" s="48">
        <v>0.18</v>
      </c>
      <c r="X85" s="81" t="s">
        <v>166</v>
      </c>
      <c r="AE85" s="42"/>
    </row>
    <row r="86" spans="1:31" ht="15" customHeight="1" x14ac:dyDescent="0.3">
      <c r="A86" s="48"/>
      <c r="B86" s="523">
        <v>0.57999999999999996</v>
      </c>
      <c r="C86" s="476"/>
      <c r="D86" s="32" t="s">
        <v>167</v>
      </c>
      <c r="E86" s="309">
        <v>0.56000000000000005</v>
      </c>
      <c r="F86" s="78" t="s">
        <v>167</v>
      </c>
      <c r="G86" s="51"/>
      <c r="H86" s="309">
        <v>0.51</v>
      </c>
      <c r="I86" s="219" t="s">
        <v>167</v>
      </c>
      <c r="J86" s="78"/>
      <c r="K86" s="527">
        <v>0.51</v>
      </c>
      <c r="L86" s="528"/>
      <c r="M86" s="219" t="s">
        <v>167</v>
      </c>
      <c r="N86" s="71">
        <v>0.5</v>
      </c>
      <c r="O86" s="219" t="s">
        <v>167</v>
      </c>
      <c r="Q86" s="78"/>
      <c r="T86" s="71">
        <v>0.5</v>
      </c>
      <c r="U86" s="219" t="s">
        <v>167</v>
      </c>
      <c r="W86" s="51">
        <v>0.49</v>
      </c>
      <c r="X86" s="219" t="s">
        <v>167</v>
      </c>
      <c r="AE86" s="42"/>
    </row>
    <row r="87" spans="1:31" x14ac:dyDescent="0.3">
      <c r="A87" s="437" t="s">
        <v>169</v>
      </c>
      <c r="B87" s="447">
        <v>34.64</v>
      </c>
      <c r="C87" s="447"/>
      <c r="D87" s="438" t="s">
        <v>144</v>
      </c>
      <c r="AE87" s="42"/>
    </row>
    <row r="88" spans="1:31" x14ac:dyDescent="0.3">
      <c r="AE88" s="42"/>
    </row>
    <row r="89" spans="1:31" x14ac:dyDescent="0.3">
      <c r="AE89" s="42"/>
    </row>
    <row r="90" spans="1:31" x14ac:dyDescent="0.3">
      <c r="AE90" s="42"/>
    </row>
    <row r="91" spans="1:31" x14ac:dyDescent="0.3">
      <c r="AE91" s="42"/>
    </row>
    <row r="92" spans="1:31" x14ac:dyDescent="0.3">
      <c r="AE92" s="42"/>
    </row>
    <row r="93" spans="1:31" x14ac:dyDescent="0.3">
      <c r="AE93" s="42"/>
    </row>
    <row r="94" spans="1:31" x14ac:dyDescent="0.3">
      <c r="AE94" s="42"/>
    </row>
    <row r="95" spans="1:31" x14ac:dyDescent="0.3">
      <c r="AE95" s="42"/>
    </row>
    <row r="96" spans="1:31" x14ac:dyDescent="0.3">
      <c r="AE96" s="42"/>
    </row>
    <row r="97" spans="31:31" x14ac:dyDescent="0.3">
      <c r="AE97" s="42"/>
    </row>
    <row r="98" spans="31:31" x14ac:dyDescent="0.3">
      <c r="AE98" s="42"/>
    </row>
    <row r="99" spans="31:31" x14ac:dyDescent="0.3">
      <c r="AE99" s="42"/>
    </row>
    <row r="100" spans="31:31" x14ac:dyDescent="0.3">
      <c r="AE100" s="42"/>
    </row>
    <row r="101" spans="31:31" x14ac:dyDescent="0.3">
      <c r="AE101" s="42"/>
    </row>
    <row r="102" spans="31:31" x14ac:dyDescent="0.3">
      <c r="AE102" s="42"/>
    </row>
    <row r="103" spans="31:31" x14ac:dyDescent="0.3">
      <c r="AE103" s="42"/>
    </row>
    <row r="104" spans="31:31" x14ac:dyDescent="0.3">
      <c r="AE104" s="42"/>
    </row>
    <row r="105" spans="31:31" x14ac:dyDescent="0.3">
      <c r="AE105" s="42"/>
    </row>
    <row r="106" spans="31:31" x14ac:dyDescent="0.3">
      <c r="AE106" s="42"/>
    </row>
    <row r="107" spans="31:31" x14ac:dyDescent="0.3">
      <c r="AE107" s="42"/>
    </row>
    <row r="108" spans="31:31" x14ac:dyDescent="0.3">
      <c r="AE108" s="42"/>
    </row>
    <row r="109" spans="31:31" x14ac:dyDescent="0.3">
      <c r="AE109" s="42"/>
    </row>
    <row r="110" spans="31:31" x14ac:dyDescent="0.3">
      <c r="AE110" s="42"/>
    </row>
    <row r="111" spans="31:31" x14ac:dyDescent="0.3">
      <c r="AE111" s="42"/>
    </row>
    <row r="112" spans="31:31" x14ac:dyDescent="0.3">
      <c r="AE112" s="42"/>
    </row>
    <row r="113" spans="31:31" x14ac:dyDescent="0.3">
      <c r="AE113" s="42"/>
    </row>
    <row r="114" spans="31:31" x14ac:dyDescent="0.3">
      <c r="AE114" s="42"/>
    </row>
    <row r="115" spans="31:31" x14ac:dyDescent="0.3">
      <c r="AE115" s="42"/>
    </row>
    <row r="116" spans="31:31" x14ac:dyDescent="0.3">
      <c r="AE116" s="42"/>
    </row>
    <row r="117" spans="31:31" x14ac:dyDescent="0.3">
      <c r="AE117" s="42"/>
    </row>
    <row r="118" spans="31:31" x14ac:dyDescent="0.3">
      <c r="AE118" s="42"/>
    </row>
    <row r="119" spans="31:31" x14ac:dyDescent="0.3">
      <c r="AE119" s="42"/>
    </row>
    <row r="120" spans="31:31" x14ac:dyDescent="0.3">
      <c r="AE120" s="42"/>
    </row>
    <row r="121" spans="31:31" x14ac:dyDescent="0.3">
      <c r="AE121" s="42"/>
    </row>
    <row r="122" spans="31:31" x14ac:dyDescent="0.3">
      <c r="AE122" s="42"/>
    </row>
    <row r="123" spans="31:31" x14ac:dyDescent="0.3">
      <c r="AE123" s="42"/>
    </row>
    <row r="124" spans="31:31" x14ac:dyDescent="0.3">
      <c r="AE124" s="42"/>
    </row>
    <row r="125" spans="31:31" x14ac:dyDescent="0.3">
      <c r="AE125" s="42"/>
    </row>
    <row r="126" spans="31:31" x14ac:dyDescent="0.3">
      <c r="AE126" s="42"/>
    </row>
    <row r="127" spans="31:31" x14ac:dyDescent="0.3">
      <c r="AE127" s="42"/>
    </row>
    <row r="128" spans="31:31" x14ac:dyDescent="0.3">
      <c r="AE128" s="42"/>
    </row>
    <row r="129" spans="31:31" x14ac:dyDescent="0.3">
      <c r="AE129" s="42"/>
    </row>
    <row r="130" spans="31:31" x14ac:dyDescent="0.3">
      <c r="AE130" s="42"/>
    </row>
    <row r="131" spans="31:31" x14ac:dyDescent="0.3">
      <c r="AE131" s="42"/>
    </row>
    <row r="132" spans="31:31" x14ac:dyDescent="0.3">
      <c r="AE132" s="42"/>
    </row>
    <row r="133" spans="31:31" x14ac:dyDescent="0.3">
      <c r="AE133" s="42"/>
    </row>
    <row r="134" spans="31:31" x14ac:dyDescent="0.3">
      <c r="AE134" s="42"/>
    </row>
    <row r="135" spans="31:31" x14ac:dyDescent="0.3">
      <c r="AE135" s="42"/>
    </row>
    <row r="136" spans="31:31" x14ac:dyDescent="0.3">
      <c r="AE136" s="42"/>
    </row>
    <row r="137" spans="31:31" x14ac:dyDescent="0.3">
      <c r="AE137" s="42"/>
    </row>
    <row r="138" spans="31:31" x14ac:dyDescent="0.3">
      <c r="AE138" s="42"/>
    </row>
    <row r="139" spans="31:31" x14ac:dyDescent="0.3">
      <c r="AE139" s="42"/>
    </row>
    <row r="140" spans="31:31" x14ac:dyDescent="0.3">
      <c r="AE140" s="42"/>
    </row>
  </sheetData>
  <mergeCells count="161">
    <mergeCell ref="E75:F75"/>
    <mergeCell ref="H75:I75"/>
    <mergeCell ref="K84:L84"/>
    <mergeCell ref="K85:L85"/>
    <mergeCell ref="K86:L86"/>
    <mergeCell ref="B77:C77"/>
    <mergeCell ref="B78:C78"/>
    <mergeCell ref="B79:C79"/>
    <mergeCell ref="B80:C80"/>
    <mergeCell ref="B81:C81"/>
    <mergeCell ref="B82:C82"/>
    <mergeCell ref="B83:C83"/>
    <mergeCell ref="B84:C84"/>
    <mergeCell ref="B85:C85"/>
    <mergeCell ref="K75:M75"/>
    <mergeCell ref="K76:L76"/>
    <mergeCell ref="K77:L77"/>
    <mergeCell ref="K78:L78"/>
    <mergeCell ref="K79:L79"/>
    <mergeCell ref="K80:L80"/>
    <mergeCell ref="K81:L81"/>
    <mergeCell ref="K82:L82"/>
    <mergeCell ref="K83:L83"/>
    <mergeCell ref="B65:D65"/>
    <mergeCell ref="B69:D69"/>
    <mergeCell ref="B70:C70"/>
    <mergeCell ref="B73:D73"/>
    <mergeCell ref="B72:D72"/>
    <mergeCell ref="B76:C76"/>
    <mergeCell ref="B66:C66"/>
    <mergeCell ref="B68:D68"/>
    <mergeCell ref="B86:C86"/>
    <mergeCell ref="B3:D3"/>
    <mergeCell ref="C4:D4"/>
    <mergeCell ref="B28:D28"/>
    <mergeCell ref="B29:C29"/>
    <mergeCell ref="B25:D25"/>
    <mergeCell ref="B26:D26"/>
    <mergeCell ref="B57:D57"/>
    <mergeCell ref="B58:C58"/>
    <mergeCell ref="B60:D60"/>
    <mergeCell ref="K3:M3"/>
    <mergeCell ref="L4:M4"/>
    <mergeCell ref="K26:M26"/>
    <mergeCell ref="K29:L29"/>
    <mergeCell ref="K28:M28"/>
    <mergeCell ref="K73:M73"/>
    <mergeCell ref="Z68:AA68"/>
    <mergeCell ref="AC68:AD68"/>
    <mergeCell ref="W69:X69"/>
    <mergeCell ref="Z69:AA69"/>
    <mergeCell ref="AC69:AD69"/>
    <mergeCell ref="T72:U72"/>
    <mergeCell ref="W72:X72"/>
    <mergeCell ref="Z72:AA72"/>
    <mergeCell ref="AC72:AD72"/>
    <mergeCell ref="K25:M25"/>
    <mergeCell ref="K57:M57"/>
    <mergeCell ref="K58:L58"/>
    <mergeCell ref="K60:M60"/>
    <mergeCell ref="K65:M65"/>
    <mergeCell ref="K61:L61"/>
    <mergeCell ref="K62:L62"/>
    <mergeCell ref="K63:L63"/>
    <mergeCell ref="K66:L66"/>
    <mergeCell ref="K69:M69"/>
    <mergeCell ref="K70:L70"/>
    <mergeCell ref="K68:M68"/>
    <mergeCell ref="K72:M72"/>
    <mergeCell ref="Z26:AB26"/>
    <mergeCell ref="Z65:AA65"/>
    <mergeCell ref="AC65:AD65"/>
    <mergeCell ref="N3:P3"/>
    <mergeCell ref="O4:P4"/>
    <mergeCell ref="N25:P25"/>
    <mergeCell ref="N26:P26"/>
    <mergeCell ref="N28:P28"/>
    <mergeCell ref="T68:U68"/>
    <mergeCell ref="W68:X68"/>
    <mergeCell ref="Q3:S3"/>
    <mergeCell ref="R4:S4"/>
    <mergeCell ref="Q25:S25"/>
    <mergeCell ref="Q26:S26"/>
    <mergeCell ref="Q28:S28"/>
    <mergeCell ref="T26:V26"/>
    <mergeCell ref="T28:V28"/>
    <mergeCell ref="T29:U29"/>
    <mergeCell ref="Q29:R29"/>
    <mergeCell ref="AC3:AE3"/>
    <mergeCell ref="AD4:AE4"/>
    <mergeCell ref="T25:V25"/>
    <mergeCell ref="W25:Y25"/>
    <mergeCell ref="Z25:AB25"/>
    <mergeCell ref="AC25:AE25"/>
    <mergeCell ref="T3:V3"/>
    <mergeCell ref="X4:Y4"/>
    <mergeCell ref="AA4:AB4"/>
    <mergeCell ref="W3:Y3"/>
    <mergeCell ref="Z3:AB3"/>
    <mergeCell ref="U4:V4"/>
    <mergeCell ref="AC26:AE26"/>
    <mergeCell ref="W26:Y26"/>
    <mergeCell ref="AC28:AE28"/>
    <mergeCell ref="AC29:AD29"/>
    <mergeCell ref="Z29:AA29"/>
    <mergeCell ref="Z28:AB28"/>
    <mergeCell ref="N73:O73"/>
    <mergeCell ref="N29:O29"/>
    <mergeCell ref="N65:O65"/>
    <mergeCell ref="N68:O68"/>
    <mergeCell ref="N69:O69"/>
    <mergeCell ref="N72:O72"/>
    <mergeCell ref="W65:X65"/>
    <mergeCell ref="T73:U73"/>
    <mergeCell ref="W73:X73"/>
    <mergeCell ref="T65:U65"/>
    <mergeCell ref="W29:X29"/>
    <mergeCell ref="W28:Y28"/>
    <mergeCell ref="T69:U69"/>
    <mergeCell ref="Z73:AA73"/>
    <mergeCell ref="AC73:AD73"/>
    <mergeCell ref="E3:G3"/>
    <mergeCell ref="F4:G4"/>
    <mergeCell ref="H69:J69"/>
    <mergeCell ref="H70:I70"/>
    <mergeCell ref="H3:J3"/>
    <mergeCell ref="I4:J4"/>
    <mergeCell ref="H26:J26"/>
    <mergeCell ref="H28:J28"/>
    <mergeCell ref="H29:I29"/>
    <mergeCell ref="H57:J57"/>
    <mergeCell ref="H58:I58"/>
    <mergeCell ref="H60:J60"/>
    <mergeCell ref="H61:I61"/>
    <mergeCell ref="E65:F65"/>
    <mergeCell ref="E68:F68"/>
    <mergeCell ref="E69:F69"/>
    <mergeCell ref="B87:C87"/>
    <mergeCell ref="H72:J72"/>
    <mergeCell ref="H73:J73"/>
    <mergeCell ref="E70:F70"/>
    <mergeCell ref="H25:J25"/>
    <mergeCell ref="E25:G25"/>
    <mergeCell ref="E58:F58"/>
    <mergeCell ref="E60:F60"/>
    <mergeCell ref="E61:F61"/>
    <mergeCell ref="E62:F62"/>
    <mergeCell ref="E63:F63"/>
    <mergeCell ref="E26:G26"/>
    <mergeCell ref="E28:G28"/>
    <mergeCell ref="E29:F29"/>
    <mergeCell ref="H62:I62"/>
    <mergeCell ref="H63:I63"/>
    <mergeCell ref="H65:J65"/>
    <mergeCell ref="H66:I66"/>
    <mergeCell ref="H68:J68"/>
    <mergeCell ref="E72:F72"/>
    <mergeCell ref="E73:F73"/>
    <mergeCell ref="B62:C62"/>
    <mergeCell ref="B61:C61"/>
    <mergeCell ref="B63:C63"/>
  </mergeCells>
  <hyperlinks>
    <hyperlink ref="U80" r:id="rId1" xr:uid="{2607D38B-C19A-4B57-B79E-FFD8EBF508A5}"/>
    <hyperlink ref="O80" r:id="rId2" xr:uid="{37AECDFA-D095-4B41-8D3E-F42636574641}"/>
    <hyperlink ref="M80" r:id="rId3" xr:uid="{CFB2E56B-70F4-4C9D-8B63-BD84EAC53792}"/>
    <hyperlink ref="I80" r:id="rId4" xr:uid="{56BFFE8A-7872-4194-BF36-195632B26C9F}"/>
    <hyperlink ref="F80" r:id="rId5" xr:uid="{A366F7BA-B547-4E7D-B7BF-D9FCDB21F4B3}"/>
    <hyperlink ref="D80" r:id="rId6" xr:uid="{1BF33308-16D0-4CAA-A2EF-4312BABB3580}"/>
  </hyperlinks>
  <pageMargins left="0.7" right="0.7" top="0.75" bottom="0.75" header="0.3" footer="0.3"/>
  <pageSetup paperSize="9" orientation="portrait" r:id="rId7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A9"/>
  <sheetViews>
    <sheetView workbookViewId="0">
      <selection activeCell="F20" sqref="F20"/>
    </sheetView>
  </sheetViews>
  <sheetFormatPr defaultRowHeight="14.4" x14ac:dyDescent="0.3"/>
  <cols>
    <col min="1" max="1" width="25.6640625" customWidth="1"/>
    <col min="2" max="2" width="15.33203125" bestFit="1" customWidth="1"/>
    <col min="3" max="3" width="11.6640625" bestFit="1" customWidth="1"/>
    <col min="4" max="4" width="9.33203125" customWidth="1"/>
    <col min="5" max="5" width="11.6640625" bestFit="1" customWidth="1"/>
    <col min="6" max="6" width="9" bestFit="1" customWidth="1"/>
    <col min="7" max="7" width="11.6640625" customWidth="1"/>
    <col min="8" max="8" width="9.33203125" customWidth="1"/>
    <col min="9" max="9" width="11.33203125" bestFit="1" customWidth="1"/>
    <col min="10" max="10" width="9.44140625" customWidth="1"/>
    <col min="11" max="11" width="11.33203125" bestFit="1" customWidth="1"/>
    <col min="12" max="12" width="9" customWidth="1"/>
    <col min="13" max="13" width="11.33203125" bestFit="1" customWidth="1"/>
    <col min="14" max="14" width="8.88671875" customWidth="1"/>
    <col min="15" max="15" width="11.33203125" bestFit="1" customWidth="1"/>
    <col min="16" max="16" width="10.109375" customWidth="1"/>
    <col min="17" max="17" width="11.6640625" bestFit="1" customWidth="1"/>
    <col min="18" max="18" width="9.5546875" customWidth="1"/>
    <col min="19" max="19" width="11.6640625" bestFit="1" customWidth="1"/>
    <col min="20" max="20" width="9.5546875" style="12" customWidth="1"/>
    <col min="21" max="21" width="11.6640625" bestFit="1" customWidth="1"/>
    <col min="22" max="22" width="10.33203125" customWidth="1"/>
    <col min="23" max="23" width="11.6640625" bestFit="1" customWidth="1"/>
  </cols>
  <sheetData>
    <row r="1" spans="1:27" s="1" customFormat="1" ht="25.95" customHeight="1" x14ac:dyDescent="0.45">
      <c r="A1" s="4" t="s">
        <v>170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14"/>
    </row>
    <row r="2" spans="1:27" ht="13.95" customHeight="1" x14ac:dyDescent="0.4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3"/>
      <c r="T2" s="18"/>
    </row>
    <row r="3" spans="1:27" x14ac:dyDescent="0.3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</row>
    <row r="4" spans="1:27" s="129" customFormat="1" x14ac:dyDescent="0.3">
      <c r="A4" s="139"/>
      <c r="B4" s="139" t="s">
        <v>171</v>
      </c>
      <c r="C4" s="128"/>
      <c r="D4" s="139" t="s">
        <v>172</v>
      </c>
      <c r="E4" s="128"/>
      <c r="F4" s="139" t="s">
        <v>173</v>
      </c>
      <c r="G4" s="139"/>
      <c r="H4" s="139" t="s">
        <v>174</v>
      </c>
      <c r="I4" s="145"/>
      <c r="J4" s="139" t="s">
        <v>175</v>
      </c>
      <c r="K4" s="145"/>
      <c r="L4" s="139" t="s">
        <v>176</v>
      </c>
      <c r="M4" s="139"/>
      <c r="N4" s="125" t="s">
        <v>177</v>
      </c>
      <c r="O4" s="139"/>
      <c r="P4" s="139" t="s">
        <v>178</v>
      </c>
      <c r="Q4" s="138"/>
      <c r="R4" s="125" t="s">
        <v>179</v>
      </c>
      <c r="S4" s="138"/>
      <c r="T4" s="125" t="s">
        <v>180</v>
      </c>
      <c r="U4" s="138"/>
      <c r="V4" s="125" t="s">
        <v>17</v>
      </c>
      <c r="W4" s="138"/>
      <c r="X4" s="125" t="s">
        <v>18</v>
      </c>
      <c r="Y4" s="138"/>
      <c r="Z4" s="144" t="s">
        <v>59</v>
      </c>
      <c r="AA4" s="145"/>
    </row>
    <row r="5" spans="1:27" x14ac:dyDescent="0.3">
      <c r="A5" s="9" t="s">
        <v>181</v>
      </c>
      <c r="B5" s="120">
        <v>40208.769999999997</v>
      </c>
      <c r="C5" s="10" t="s">
        <v>182</v>
      </c>
      <c r="D5" s="29">
        <v>39536.65</v>
      </c>
      <c r="E5" s="10" t="s">
        <v>182</v>
      </c>
      <c r="F5" s="29">
        <v>38875.760000000002</v>
      </c>
      <c r="G5" s="10" t="s">
        <v>182</v>
      </c>
      <c r="H5" s="120">
        <f>ROUND(((J5*1.02*0.85)+(J5*0.15)),2)</f>
        <v>38225.919999999998</v>
      </c>
      <c r="I5" s="10" t="s">
        <v>182</v>
      </c>
      <c r="J5" s="120">
        <v>37586.94</v>
      </c>
      <c r="K5" s="10" t="s">
        <v>182</v>
      </c>
      <c r="L5" s="120">
        <v>36958.639999999999</v>
      </c>
      <c r="M5" s="10" t="s">
        <v>182</v>
      </c>
      <c r="N5" s="120">
        <v>36340.85</v>
      </c>
      <c r="O5" s="10" t="s">
        <v>182</v>
      </c>
      <c r="P5" s="120">
        <v>35733.379999999997</v>
      </c>
      <c r="Q5" s="10" t="s">
        <v>182</v>
      </c>
      <c r="R5" s="29">
        <v>35136.07</v>
      </c>
      <c r="S5" s="10" t="s">
        <v>182</v>
      </c>
      <c r="T5" s="29">
        <v>34548.74</v>
      </c>
      <c r="U5" s="10" t="s">
        <v>182</v>
      </c>
      <c r="V5" s="29">
        <v>33971.230000000003</v>
      </c>
      <c r="W5" s="10" t="s">
        <v>182</v>
      </c>
      <c r="X5" s="29">
        <v>33403.370000000003</v>
      </c>
      <c r="Y5" s="10" t="s">
        <v>182</v>
      </c>
      <c r="Z5" s="148">
        <v>32845</v>
      </c>
      <c r="AA5" s="10" t="s">
        <v>182</v>
      </c>
    </row>
    <row r="6" spans="1:27" x14ac:dyDescent="0.3">
      <c r="B6" s="146"/>
    </row>
    <row r="9" spans="1:27" x14ac:dyDescent="0.3">
      <c r="G9" s="23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939F6A-F97B-42B0-8123-AB7E8022D8B4}">
  <dimension ref="A1:Q12"/>
  <sheetViews>
    <sheetView workbookViewId="0">
      <selection activeCell="E28" sqref="E28"/>
    </sheetView>
  </sheetViews>
  <sheetFormatPr defaultRowHeight="14.4" x14ac:dyDescent="0.3"/>
  <cols>
    <col min="1" max="1" width="38.33203125" customWidth="1"/>
    <col min="2" max="2" width="13.6640625" bestFit="1" customWidth="1"/>
    <col min="3" max="3" width="13.5546875" customWidth="1"/>
    <col min="4" max="4" width="10.6640625" customWidth="1"/>
    <col min="5" max="5" width="13.5546875" customWidth="1"/>
    <col min="6" max="6" width="10.6640625" customWidth="1"/>
    <col min="7" max="7" width="13.6640625" bestFit="1" customWidth="1"/>
    <col min="8" max="8" width="5.6640625" customWidth="1"/>
    <col min="9" max="9" width="17.5546875" customWidth="1"/>
    <col min="10" max="10" width="5.88671875" customWidth="1"/>
    <col min="11" max="11" width="16.6640625" customWidth="1"/>
    <col min="12" max="12" width="5.44140625" bestFit="1" customWidth="1"/>
    <col min="13" max="13" width="17.33203125" customWidth="1"/>
    <col min="14" max="14" width="5.44140625" bestFit="1" customWidth="1"/>
    <col min="15" max="15" width="17.6640625" customWidth="1"/>
  </cols>
  <sheetData>
    <row r="1" spans="1:17" s="1" customFormat="1" ht="25.95" customHeight="1" x14ac:dyDescent="0.45">
      <c r="A1" s="4" t="s">
        <v>183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4" spans="1:17" s="13" customFormat="1" x14ac:dyDescent="0.3">
      <c r="A4" s="121"/>
      <c r="B4" s="242" t="s">
        <v>184</v>
      </c>
      <c r="C4" s="242"/>
      <c r="D4" s="242" t="s">
        <v>185</v>
      </c>
      <c r="E4" s="242"/>
      <c r="F4" s="135" t="s">
        <v>186</v>
      </c>
      <c r="G4" s="136"/>
      <c r="H4" s="135" t="s">
        <v>187</v>
      </c>
      <c r="I4" s="130"/>
      <c r="J4" s="135" t="s">
        <v>188</v>
      </c>
      <c r="K4" s="136"/>
      <c r="L4" s="135" t="s">
        <v>189</v>
      </c>
      <c r="M4" s="136"/>
      <c r="N4" s="537" t="s">
        <v>190</v>
      </c>
      <c r="O4" s="538"/>
      <c r="P4" s="539" t="s">
        <v>191</v>
      </c>
      <c r="Q4" s="540"/>
    </row>
    <row r="5" spans="1:17" x14ac:dyDescent="0.3">
      <c r="A5" s="199" t="s">
        <v>36</v>
      </c>
      <c r="B5" s="9">
        <v>11.68</v>
      </c>
      <c r="C5" s="10" t="s">
        <v>37</v>
      </c>
      <c r="D5" s="9">
        <v>11.48</v>
      </c>
      <c r="E5" s="10" t="s">
        <v>37</v>
      </c>
      <c r="F5" s="9">
        <v>11.29</v>
      </c>
      <c r="G5" s="10" t="s">
        <v>37</v>
      </c>
      <c r="H5" s="120">
        <f>ROUND(((J5*1.02*0.85)+(J5*0.15)),2)</f>
        <v>11.1</v>
      </c>
      <c r="I5" s="10" t="s">
        <v>37</v>
      </c>
      <c r="J5" s="11">
        <v>10.91</v>
      </c>
      <c r="K5" s="10" t="s">
        <v>37</v>
      </c>
      <c r="L5" s="29">
        <v>10.73</v>
      </c>
      <c r="M5" s="10" t="s">
        <v>37</v>
      </c>
      <c r="N5" s="29">
        <v>10.55</v>
      </c>
      <c r="O5" s="10" t="s">
        <v>37</v>
      </c>
      <c r="P5" s="29">
        <v>10.37</v>
      </c>
      <c r="Q5" s="10" t="s">
        <v>37</v>
      </c>
    </row>
    <row r="6" spans="1:17" x14ac:dyDescent="0.3">
      <c r="L6" s="23"/>
      <c r="N6" s="23"/>
    </row>
    <row r="7" spans="1:17" x14ac:dyDescent="0.3">
      <c r="L7" s="23"/>
      <c r="N7" s="23"/>
    </row>
    <row r="9" spans="1:17" x14ac:dyDescent="0.3">
      <c r="A9" s="354" t="s">
        <v>192</v>
      </c>
      <c r="B9" s="139"/>
      <c r="C9" s="139"/>
      <c r="D9" s="139" t="s">
        <v>193</v>
      </c>
      <c r="E9" s="139"/>
      <c r="F9" s="445" t="s">
        <v>194</v>
      </c>
      <c r="G9" s="541"/>
      <c r="H9" s="445" t="s">
        <v>195</v>
      </c>
      <c r="I9" s="541"/>
    </row>
    <row r="10" spans="1:17" x14ac:dyDescent="0.3">
      <c r="A10" t="s">
        <v>196</v>
      </c>
      <c r="D10">
        <v>17.23</v>
      </c>
      <c r="E10" t="s">
        <v>197</v>
      </c>
      <c r="F10" s="386">
        <v>16.57</v>
      </c>
      <c r="G10" t="s">
        <v>197</v>
      </c>
      <c r="H10" s="3">
        <v>15.11</v>
      </c>
      <c r="I10" t="s">
        <v>197</v>
      </c>
    </row>
    <row r="11" spans="1:17" x14ac:dyDescent="0.3">
      <c r="A11" t="s">
        <v>198</v>
      </c>
      <c r="D11">
        <v>8.6300000000000008</v>
      </c>
      <c r="E11" t="s">
        <v>197</v>
      </c>
      <c r="F11" s="386">
        <v>8.3000000000000007</v>
      </c>
      <c r="G11" t="s">
        <v>197</v>
      </c>
      <c r="H11" s="3">
        <v>7.57</v>
      </c>
      <c r="I11" t="s">
        <v>197</v>
      </c>
    </row>
    <row r="12" spans="1:17" x14ac:dyDescent="0.3">
      <c r="A12" t="s">
        <v>199</v>
      </c>
      <c r="D12">
        <v>5.73</v>
      </c>
      <c r="E12" t="s">
        <v>197</v>
      </c>
      <c r="F12" s="386">
        <v>5.51</v>
      </c>
      <c r="G12" t="s">
        <v>197</v>
      </c>
      <c r="H12" s="3">
        <v>5.0199999999999996</v>
      </c>
      <c r="I12" t="s">
        <v>197</v>
      </c>
    </row>
  </sheetData>
  <mergeCells count="4">
    <mergeCell ref="N4:O4"/>
    <mergeCell ref="P4:Q4"/>
    <mergeCell ref="H9:I9"/>
    <mergeCell ref="F9:G9"/>
  </mergeCells>
  <phoneticPr fontId="17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BEJ116"/>
  <sheetViews>
    <sheetView zoomScale="120" zoomScaleNormal="120" workbookViewId="0">
      <pane ySplit="4" topLeftCell="A5" activePane="bottomLeft" state="frozen"/>
      <selection pane="bottomLeft" activeCell="D4" sqref="D4:E4"/>
    </sheetView>
  </sheetViews>
  <sheetFormatPr defaultRowHeight="14.4" x14ac:dyDescent="0.3"/>
  <cols>
    <col min="1" max="1" width="20.33203125" customWidth="1"/>
    <col min="2" max="2" width="27.109375" style="172" bestFit="1" customWidth="1"/>
    <col min="3" max="3" width="7" style="213" customWidth="1"/>
    <col min="4" max="4" width="8.33203125" style="213" bestFit="1" customWidth="1"/>
    <col min="5" max="5" width="33.88671875" style="213" bestFit="1" customWidth="1"/>
    <col min="6" max="6" width="7.33203125" style="213" bestFit="1" customWidth="1"/>
    <col min="7" max="7" width="22.33203125" style="213" bestFit="1" customWidth="1"/>
    <col min="8" max="8" width="8" style="213" bestFit="1" customWidth="1"/>
    <col min="9" max="9" width="32.5546875" style="213" bestFit="1" customWidth="1"/>
    <col min="10" max="10" width="7" style="213" customWidth="1"/>
    <col min="11" max="11" width="23.109375" style="213" bestFit="1" customWidth="1"/>
    <col min="12" max="12" width="12.109375" style="213" customWidth="1"/>
    <col min="13" max="13" width="35.33203125" style="213" bestFit="1" customWidth="1"/>
    <col min="14" max="14" width="7" style="213" customWidth="1"/>
    <col min="15" max="15" width="24.33203125" style="213" customWidth="1"/>
    <col min="16" max="16" width="9.88671875" style="213" customWidth="1"/>
    <col min="17" max="17" width="34.6640625" style="213" customWidth="1"/>
    <col min="18" max="18" width="9.88671875" style="213" customWidth="1"/>
    <col min="19" max="19" width="26.33203125" style="213" customWidth="1"/>
    <col min="20" max="20" width="10" style="213" customWidth="1"/>
    <col min="21" max="21" width="32.5546875" style="213" bestFit="1" customWidth="1"/>
    <col min="22" max="22" width="7" style="213" customWidth="1"/>
    <col min="23" max="23" width="27" style="213" bestFit="1" customWidth="1"/>
    <col min="24" max="24" width="8" style="149" bestFit="1" customWidth="1"/>
    <col min="25" max="25" width="32.5546875" style="213" bestFit="1" customWidth="1"/>
    <col min="26" max="26" width="7" style="337" customWidth="1"/>
    <col min="27" max="27" width="31.44140625" style="213" customWidth="1"/>
    <col min="28" max="28" width="10.88671875" style="279" customWidth="1"/>
    <col min="29" max="29" width="34.109375" style="101" customWidth="1"/>
    <col min="30" max="30" width="9.109375" style="149" customWidth="1"/>
    <col min="31" max="31" width="32.33203125" style="101" customWidth="1"/>
    <col min="32" max="32" width="10.88671875" style="279" customWidth="1"/>
    <col min="33" max="33" width="34.109375" style="101" customWidth="1"/>
    <col min="34" max="34" width="9.109375" style="149" customWidth="1"/>
    <col min="35" max="35" width="35.109375" style="101" customWidth="1"/>
    <col min="36" max="36" width="9.33203125" style="149" customWidth="1"/>
    <col min="37" max="37" width="34.109375" style="101" customWidth="1"/>
    <col min="38" max="38" width="8.33203125" style="149" customWidth="1"/>
    <col min="39" max="39" width="32.33203125" style="101" customWidth="1"/>
    <col min="40" max="40" width="9.33203125" style="149" customWidth="1"/>
    <col min="41" max="41" width="34.109375" style="101" customWidth="1"/>
    <col min="42" max="42" width="8.33203125" style="149" customWidth="1"/>
    <col min="43" max="43" width="32.33203125" style="101" customWidth="1"/>
    <col min="44" max="44" width="9.33203125" style="149" customWidth="1"/>
    <col min="45" max="45" width="34.109375" style="101" customWidth="1"/>
    <col min="46" max="46" width="8.33203125" style="149" customWidth="1"/>
    <col min="47" max="47" width="32.33203125" style="101" customWidth="1"/>
    <col min="48" max="48" width="9.33203125" style="149" customWidth="1"/>
    <col min="49" max="49" width="34.109375" style="101" customWidth="1"/>
    <col min="50" max="50" width="8.33203125" style="149" customWidth="1"/>
    <col min="51" max="51" width="32.33203125" style="101" customWidth="1"/>
    <col min="52" max="52" width="9.33203125" style="149" customWidth="1"/>
    <col min="53" max="53" width="34.109375" style="101" customWidth="1"/>
    <col min="54" max="54" width="8.33203125" style="149" customWidth="1"/>
    <col min="55" max="55" width="32.33203125" style="101" customWidth="1"/>
    <col min="56" max="56" width="9.33203125" style="149" customWidth="1"/>
    <col min="57" max="57" width="32.5546875" style="101" bestFit="1" customWidth="1"/>
    <col min="58" max="58" width="8.33203125" style="149" customWidth="1"/>
    <col min="59" max="59" width="32.33203125" style="101" bestFit="1" customWidth="1"/>
    <col min="60" max="60" width="9.33203125" style="149" customWidth="1"/>
    <col min="61" max="61" width="47.5546875" style="101" bestFit="1" customWidth="1"/>
    <col min="62" max="62" width="8.33203125" style="149" customWidth="1"/>
    <col min="63" max="63" width="47.5546875" style="101" bestFit="1" customWidth="1"/>
    <col min="64" max="64" width="9.33203125" style="149" customWidth="1"/>
    <col min="65" max="65" width="47.5546875" style="101" bestFit="1" customWidth="1"/>
    <col min="66" max="66" width="8.33203125" style="149" customWidth="1"/>
    <col min="67" max="67" width="47.5546875" style="101" bestFit="1" customWidth="1"/>
    <col min="68" max="68" width="9.33203125" style="149" customWidth="1"/>
    <col min="69" max="69" width="51.109375" style="101" bestFit="1" customWidth="1"/>
    <col min="70" max="70" width="8.33203125" style="149" customWidth="1"/>
    <col min="71" max="71" width="51.109375" style="101" bestFit="1" customWidth="1"/>
    <col min="72" max="72" width="9.33203125" style="149" customWidth="1"/>
    <col min="73" max="73" width="51.109375" style="101" bestFit="1" customWidth="1"/>
    <col min="74" max="74" width="8.33203125" style="149" customWidth="1"/>
    <col min="75" max="75" width="51.109375" style="101" bestFit="1" customWidth="1"/>
    <col min="76" max="76" width="9.33203125" style="149" customWidth="1"/>
    <col min="77" max="77" width="51.109375" style="101" bestFit="1" customWidth="1"/>
    <col min="78" max="78" width="8.33203125" style="149" customWidth="1"/>
    <col min="79" max="79" width="51.109375" style="101" bestFit="1" customWidth="1"/>
    <col min="80" max="80" width="0.109375" customWidth="1"/>
    <col min="81" max="81" width="9.33203125" style="149" customWidth="1"/>
    <col min="82" max="82" width="51.109375" style="101" bestFit="1" customWidth="1"/>
    <col min="83" max="83" width="8.33203125" style="149" customWidth="1"/>
    <col min="84" max="84" width="51.109375" style="101" bestFit="1" customWidth="1"/>
  </cols>
  <sheetData>
    <row r="1" spans="1:1492" s="104" customFormat="1" ht="21" x14ac:dyDescent="0.4">
      <c r="A1" s="103" t="s">
        <v>200</v>
      </c>
      <c r="B1" s="152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0"/>
      <c r="Y1" s="153"/>
      <c r="Z1" s="332"/>
      <c r="AA1" s="153"/>
      <c r="AB1" s="276"/>
      <c r="AC1" s="152"/>
      <c r="AD1" s="150"/>
      <c r="AE1" s="103"/>
      <c r="AF1" s="276"/>
      <c r="AG1" s="152"/>
      <c r="AH1" s="150"/>
      <c r="AI1" s="103"/>
      <c r="AJ1" s="152"/>
      <c r="AK1" s="152"/>
      <c r="AL1" s="150"/>
      <c r="AM1" s="103"/>
      <c r="AN1" s="152"/>
      <c r="AO1" s="152"/>
      <c r="AP1" s="150"/>
      <c r="AQ1" s="103"/>
      <c r="AR1" s="152"/>
      <c r="AS1" s="152"/>
      <c r="AT1" s="150"/>
      <c r="AU1" s="103"/>
      <c r="AV1" s="152"/>
      <c r="AW1" s="152"/>
      <c r="AX1" s="150"/>
      <c r="AY1" s="103"/>
      <c r="AZ1" s="152"/>
      <c r="BA1" s="152"/>
      <c r="BB1" s="150"/>
      <c r="BC1" s="103"/>
      <c r="BD1" s="150"/>
      <c r="BE1" s="103"/>
      <c r="BF1" s="150"/>
      <c r="BG1" s="103"/>
      <c r="BH1" s="150"/>
      <c r="BI1" s="103"/>
      <c r="BJ1" s="150"/>
      <c r="BK1" s="103"/>
      <c r="BL1" s="150"/>
      <c r="BM1" s="103"/>
      <c r="BN1" s="150"/>
      <c r="BO1" s="103"/>
      <c r="BP1" s="150"/>
      <c r="BQ1" s="103"/>
      <c r="BR1" s="150"/>
      <c r="BS1" s="103"/>
      <c r="BT1" s="150"/>
      <c r="BU1" s="103"/>
      <c r="BV1" s="150"/>
      <c r="BW1" s="103"/>
      <c r="BX1" s="150"/>
      <c r="BY1" s="103"/>
      <c r="BZ1" s="150"/>
      <c r="CA1" s="103"/>
      <c r="CB1" s="103"/>
      <c r="CC1" s="150"/>
      <c r="CD1" s="103"/>
      <c r="CE1" s="150"/>
      <c r="CF1" s="103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  <c r="AMK1"/>
      <c r="AML1"/>
      <c r="AMM1"/>
      <c r="AMN1"/>
      <c r="AMO1"/>
      <c r="AMP1"/>
      <c r="AMQ1"/>
      <c r="AMR1"/>
      <c r="AMS1"/>
      <c r="AMT1"/>
      <c r="AMU1"/>
      <c r="AMV1"/>
      <c r="AMW1"/>
      <c r="AMX1"/>
      <c r="AMY1"/>
      <c r="AMZ1"/>
      <c r="ANA1"/>
      <c r="ANB1"/>
      <c r="ANC1"/>
      <c r="AND1"/>
      <c r="ANE1"/>
      <c r="ANF1"/>
      <c r="ANG1"/>
      <c r="ANH1"/>
      <c r="ANI1"/>
      <c r="ANJ1"/>
      <c r="ANK1"/>
      <c r="ANL1"/>
      <c r="ANM1"/>
      <c r="ANN1"/>
      <c r="ANO1"/>
      <c r="ANP1"/>
      <c r="ANQ1"/>
      <c r="ANR1"/>
      <c r="ANS1"/>
      <c r="ANT1"/>
      <c r="ANU1"/>
      <c r="ANV1"/>
      <c r="ANW1"/>
      <c r="ANX1"/>
      <c r="ANY1"/>
      <c r="ANZ1"/>
      <c r="AOA1"/>
      <c r="AOB1"/>
      <c r="AOC1"/>
      <c r="AOD1"/>
      <c r="AOE1"/>
      <c r="AOF1"/>
      <c r="AOG1"/>
      <c r="AOH1"/>
      <c r="AOI1"/>
      <c r="AOJ1"/>
      <c r="AOK1"/>
      <c r="AOL1"/>
      <c r="AOM1"/>
      <c r="AON1"/>
      <c r="AOO1"/>
      <c r="AOP1"/>
      <c r="AOQ1"/>
      <c r="AOR1"/>
      <c r="AOS1"/>
      <c r="AOT1"/>
      <c r="AOU1"/>
      <c r="AOV1"/>
      <c r="AOW1"/>
      <c r="AOX1"/>
      <c r="AOY1"/>
      <c r="AOZ1"/>
      <c r="APA1"/>
      <c r="APB1"/>
      <c r="APC1"/>
      <c r="APD1"/>
      <c r="APE1"/>
      <c r="APF1"/>
      <c r="APG1"/>
      <c r="APH1"/>
      <c r="API1"/>
      <c r="APJ1"/>
      <c r="APK1"/>
      <c r="APL1"/>
      <c r="APM1"/>
      <c r="APN1"/>
      <c r="APO1"/>
      <c r="APP1"/>
      <c r="APQ1"/>
      <c r="APR1"/>
      <c r="APS1"/>
      <c r="APT1"/>
      <c r="APU1"/>
      <c r="APV1"/>
      <c r="APW1"/>
      <c r="APX1"/>
      <c r="APY1"/>
      <c r="APZ1"/>
      <c r="AQA1"/>
      <c r="AQB1"/>
      <c r="AQC1"/>
      <c r="AQD1"/>
      <c r="AQE1"/>
      <c r="AQF1"/>
      <c r="AQG1"/>
      <c r="AQH1"/>
      <c r="AQI1"/>
      <c r="AQJ1"/>
      <c r="AQK1"/>
      <c r="AQL1"/>
      <c r="AQM1"/>
      <c r="AQN1"/>
      <c r="AQO1"/>
      <c r="AQP1"/>
      <c r="AQQ1"/>
      <c r="AQR1"/>
      <c r="AQS1"/>
      <c r="AQT1"/>
      <c r="AQU1"/>
      <c r="AQV1"/>
      <c r="AQW1"/>
      <c r="AQX1"/>
      <c r="AQY1"/>
      <c r="AQZ1"/>
      <c r="ARA1"/>
      <c r="ARB1"/>
      <c r="ARC1"/>
      <c r="ARD1"/>
      <c r="ARE1"/>
      <c r="ARF1"/>
      <c r="ARG1"/>
      <c r="ARH1"/>
      <c r="ARI1"/>
      <c r="ARJ1"/>
      <c r="ARK1"/>
      <c r="ARL1"/>
      <c r="ARM1"/>
      <c r="ARN1"/>
      <c r="ARO1"/>
      <c r="ARP1"/>
      <c r="ARQ1"/>
      <c r="ARR1"/>
      <c r="ARS1"/>
      <c r="ART1"/>
      <c r="ARU1"/>
      <c r="ARV1"/>
      <c r="ARW1"/>
      <c r="ARX1"/>
      <c r="ARY1"/>
      <c r="ARZ1"/>
      <c r="ASA1"/>
      <c r="ASB1"/>
      <c r="ASC1"/>
      <c r="ASD1"/>
      <c r="ASE1"/>
      <c r="ASF1"/>
      <c r="ASG1"/>
      <c r="ASH1"/>
      <c r="ASI1"/>
      <c r="ASJ1"/>
      <c r="ASK1"/>
      <c r="ASL1"/>
      <c r="ASM1"/>
      <c r="ASN1"/>
      <c r="ASO1"/>
      <c r="ASP1"/>
      <c r="ASQ1"/>
      <c r="ASR1"/>
      <c r="ASS1"/>
      <c r="AST1"/>
      <c r="ASU1"/>
      <c r="ASV1"/>
      <c r="ASW1"/>
      <c r="ASX1"/>
      <c r="ASY1"/>
      <c r="ASZ1"/>
      <c r="ATA1"/>
      <c r="ATB1"/>
      <c r="ATC1"/>
      <c r="ATD1"/>
      <c r="ATE1"/>
      <c r="ATF1"/>
      <c r="ATG1"/>
      <c r="ATH1"/>
      <c r="ATI1"/>
      <c r="ATJ1"/>
      <c r="ATK1"/>
      <c r="ATL1"/>
      <c r="ATM1"/>
      <c r="ATN1"/>
      <c r="ATO1"/>
      <c r="ATP1"/>
      <c r="ATQ1"/>
      <c r="ATR1"/>
      <c r="ATS1"/>
      <c r="ATT1"/>
      <c r="ATU1"/>
      <c r="ATV1"/>
      <c r="ATW1"/>
      <c r="ATX1"/>
      <c r="ATY1"/>
      <c r="ATZ1"/>
      <c r="AUA1"/>
      <c r="AUB1"/>
      <c r="AUC1"/>
      <c r="AUD1"/>
      <c r="AUE1"/>
      <c r="AUF1"/>
      <c r="AUG1"/>
      <c r="AUH1"/>
      <c r="AUI1"/>
      <c r="AUJ1"/>
      <c r="AUK1"/>
      <c r="AUL1"/>
      <c r="AUM1"/>
      <c r="AUN1"/>
      <c r="AUO1"/>
      <c r="AUP1"/>
      <c r="AUQ1"/>
      <c r="AUR1"/>
      <c r="AUS1"/>
      <c r="AUT1"/>
      <c r="AUU1"/>
      <c r="AUV1"/>
      <c r="AUW1"/>
      <c r="AUX1"/>
      <c r="AUY1"/>
      <c r="AUZ1"/>
      <c r="AVA1"/>
      <c r="AVB1"/>
      <c r="AVC1"/>
      <c r="AVD1"/>
      <c r="AVE1"/>
      <c r="AVF1"/>
      <c r="AVG1"/>
      <c r="AVH1"/>
      <c r="AVI1"/>
      <c r="AVJ1"/>
      <c r="AVK1"/>
      <c r="AVL1"/>
      <c r="AVM1"/>
      <c r="AVN1"/>
      <c r="AVO1"/>
      <c r="AVP1"/>
      <c r="AVQ1"/>
      <c r="AVR1"/>
      <c r="AVS1"/>
      <c r="AVT1"/>
      <c r="AVU1"/>
      <c r="AVV1"/>
      <c r="AVW1"/>
      <c r="AVX1"/>
      <c r="AVY1"/>
      <c r="AVZ1"/>
      <c r="AWA1"/>
      <c r="AWB1"/>
      <c r="AWC1"/>
      <c r="AWD1"/>
      <c r="AWE1"/>
      <c r="AWF1"/>
      <c r="AWG1"/>
      <c r="AWH1"/>
      <c r="AWI1"/>
      <c r="AWJ1"/>
      <c r="AWK1"/>
      <c r="AWL1"/>
      <c r="AWM1"/>
      <c r="AWN1"/>
      <c r="AWO1"/>
      <c r="AWP1"/>
      <c r="AWQ1"/>
      <c r="AWR1"/>
      <c r="AWS1"/>
      <c r="AWT1"/>
      <c r="AWU1"/>
      <c r="AWV1"/>
      <c r="AWW1"/>
      <c r="AWX1"/>
      <c r="AWY1"/>
      <c r="AWZ1"/>
      <c r="AXA1"/>
      <c r="AXB1"/>
      <c r="AXC1"/>
      <c r="AXD1"/>
      <c r="AXE1"/>
      <c r="AXF1"/>
      <c r="AXG1"/>
      <c r="AXH1"/>
      <c r="AXI1"/>
      <c r="AXJ1"/>
      <c r="AXK1"/>
      <c r="AXL1"/>
      <c r="AXM1"/>
      <c r="AXN1"/>
      <c r="AXO1"/>
      <c r="AXP1"/>
      <c r="AXQ1"/>
      <c r="AXR1"/>
      <c r="AXS1"/>
      <c r="AXT1"/>
      <c r="AXU1"/>
      <c r="AXV1"/>
      <c r="AXW1"/>
      <c r="AXX1"/>
      <c r="AXY1"/>
      <c r="AXZ1"/>
      <c r="AYA1"/>
      <c r="AYB1"/>
      <c r="AYC1"/>
      <c r="AYD1"/>
      <c r="AYE1"/>
      <c r="AYF1"/>
      <c r="AYG1"/>
      <c r="AYH1"/>
      <c r="AYI1"/>
      <c r="AYJ1"/>
      <c r="AYK1"/>
      <c r="AYL1"/>
      <c r="AYM1"/>
      <c r="AYN1"/>
      <c r="AYO1"/>
      <c r="AYP1"/>
      <c r="AYQ1"/>
      <c r="AYR1"/>
      <c r="AYS1"/>
      <c r="AYT1"/>
      <c r="AYU1"/>
      <c r="AYV1"/>
      <c r="AYW1"/>
      <c r="AYX1"/>
      <c r="AYY1"/>
      <c r="AYZ1"/>
      <c r="AZA1"/>
      <c r="AZB1"/>
      <c r="AZC1"/>
      <c r="AZD1"/>
      <c r="AZE1"/>
      <c r="AZF1"/>
      <c r="AZG1"/>
      <c r="AZH1"/>
      <c r="AZI1"/>
      <c r="AZJ1"/>
      <c r="AZK1"/>
      <c r="AZL1"/>
      <c r="AZM1"/>
      <c r="AZN1"/>
      <c r="AZO1"/>
      <c r="AZP1"/>
      <c r="AZQ1"/>
      <c r="AZR1"/>
      <c r="AZS1"/>
      <c r="AZT1"/>
      <c r="AZU1"/>
      <c r="AZV1"/>
      <c r="AZW1"/>
      <c r="AZX1"/>
      <c r="AZY1"/>
      <c r="AZZ1"/>
      <c r="BAA1"/>
      <c r="BAB1"/>
      <c r="BAC1"/>
      <c r="BAD1"/>
      <c r="BAE1"/>
      <c r="BAF1"/>
      <c r="BAG1"/>
      <c r="BAH1"/>
      <c r="BAI1"/>
      <c r="BAJ1"/>
      <c r="BAK1"/>
      <c r="BAL1"/>
      <c r="BAM1"/>
      <c r="BAN1"/>
      <c r="BAO1"/>
      <c r="BAP1"/>
      <c r="BAQ1"/>
      <c r="BAR1"/>
      <c r="BAS1"/>
      <c r="BAT1"/>
      <c r="BAU1"/>
      <c r="BAV1"/>
      <c r="BAW1"/>
      <c r="BAX1"/>
      <c r="BAY1"/>
      <c r="BAZ1"/>
      <c r="BBA1"/>
      <c r="BBB1"/>
      <c r="BBC1"/>
      <c r="BBD1"/>
      <c r="BBE1"/>
      <c r="BBF1"/>
      <c r="BBG1"/>
      <c r="BBH1"/>
      <c r="BBI1"/>
      <c r="BBJ1"/>
      <c r="BBK1"/>
      <c r="BBL1"/>
      <c r="BBM1"/>
      <c r="BBN1"/>
      <c r="BBO1"/>
      <c r="BBP1"/>
      <c r="BBQ1"/>
      <c r="BBR1"/>
      <c r="BBS1"/>
      <c r="BBT1"/>
      <c r="BBU1"/>
      <c r="BBV1"/>
      <c r="BBW1"/>
      <c r="BBX1"/>
      <c r="BBY1"/>
      <c r="BBZ1"/>
      <c r="BCA1"/>
      <c r="BCB1"/>
      <c r="BCC1"/>
      <c r="BCD1"/>
      <c r="BCE1"/>
      <c r="BCF1"/>
      <c r="BCG1"/>
      <c r="BCH1"/>
      <c r="BCI1"/>
      <c r="BCJ1"/>
      <c r="BCK1"/>
      <c r="BCL1"/>
      <c r="BCM1"/>
      <c r="BCN1"/>
      <c r="BCO1"/>
      <c r="BCP1"/>
      <c r="BCQ1"/>
      <c r="BCR1"/>
      <c r="BCS1"/>
      <c r="BCT1"/>
      <c r="BCU1"/>
      <c r="BCV1"/>
      <c r="BCW1"/>
      <c r="BCX1"/>
      <c r="BCY1"/>
      <c r="BCZ1"/>
      <c r="BDA1"/>
      <c r="BDB1"/>
      <c r="BDC1"/>
      <c r="BDD1"/>
      <c r="BDE1"/>
      <c r="BDF1"/>
      <c r="BDG1"/>
      <c r="BDH1"/>
      <c r="BDI1"/>
      <c r="BDJ1"/>
      <c r="BDK1"/>
      <c r="BDL1"/>
      <c r="BDM1"/>
      <c r="BDN1"/>
      <c r="BDO1"/>
      <c r="BDP1"/>
      <c r="BDQ1"/>
      <c r="BDR1"/>
      <c r="BDS1"/>
      <c r="BDT1"/>
      <c r="BDU1"/>
      <c r="BDV1"/>
      <c r="BDW1"/>
      <c r="BDX1"/>
      <c r="BDY1"/>
      <c r="BDZ1"/>
      <c r="BEA1"/>
      <c r="BEB1"/>
      <c r="BEC1"/>
      <c r="BED1"/>
      <c r="BEE1"/>
      <c r="BEF1"/>
    </row>
    <row r="2" spans="1:1492" ht="21.6" thickBot="1" x14ac:dyDescent="0.45">
      <c r="A2" s="318"/>
      <c r="B2" s="319"/>
      <c r="C2" s="320"/>
      <c r="D2" s="320"/>
      <c r="E2" s="320"/>
      <c r="F2" s="320"/>
      <c r="G2" s="320"/>
      <c r="H2" s="320"/>
      <c r="I2" s="320"/>
      <c r="J2" s="320"/>
      <c r="K2" s="320"/>
      <c r="L2" s="320"/>
      <c r="M2" s="320"/>
      <c r="N2" s="320"/>
      <c r="O2" s="320"/>
      <c r="P2" s="320"/>
      <c r="Q2" s="320"/>
      <c r="R2" s="320"/>
      <c r="S2" s="320"/>
      <c r="T2" s="320"/>
      <c r="U2" s="320"/>
      <c r="V2" s="320"/>
      <c r="W2" s="320"/>
      <c r="X2" s="321"/>
      <c r="Y2" s="320"/>
      <c r="Z2" s="342"/>
      <c r="AA2" s="560" t="s">
        <v>201</v>
      </c>
      <c r="AB2" s="560"/>
      <c r="AC2" s="560"/>
      <c r="AD2" s="321"/>
      <c r="AE2" s="318"/>
      <c r="AF2" s="323"/>
      <c r="AG2" s="322"/>
      <c r="AH2" s="321"/>
      <c r="AI2" s="318"/>
      <c r="AJ2" s="319"/>
      <c r="AK2" s="319"/>
      <c r="AL2" s="321"/>
      <c r="AM2" s="318"/>
      <c r="AN2" s="319"/>
      <c r="AO2" s="319"/>
      <c r="AP2" s="321"/>
      <c r="AQ2" s="318"/>
      <c r="AR2" s="319"/>
      <c r="AS2" s="319"/>
      <c r="AT2" s="321"/>
      <c r="AU2" s="318"/>
      <c r="AV2" s="319"/>
      <c r="AW2" s="319"/>
      <c r="AX2" s="321"/>
      <c r="AY2" s="318"/>
      <c r="AZ2" s="319"/>
      <c r="BA2" s="319"/>
      <c r="BB2" s="321"/>
      <c r="BC2" s="318"/>
      <c r="BD2" s="321"/>
      <c r="BE2" s="318"/>
      <c r="BF2" s="321"/>
      <c r="BG2" s="318"/>
      <c r="BH2" s="321"/>
      <c r="BI2" s="318"/>
      <c r="BJ2" s="321"/>
      <c r="BK2" s="318"/>
      <c r="BL2" s="321"/>
      <c r="BM2" s="318"/>
      <c r="BN2" s="321"/>
      <c r="BO2" s="318"/>
      <c r="BP2" s="321"/>
      <c r="BQ2" s="318"/>
      <c r="BR2" s="321"/>
      <c r="BS2" s="318"/>
      <c r="BT2" s="321"/>
      <c r="BU2" s="318"/>
      <c r="BV2" s="321"/>
      <c r="BW2" s="318"/>
      <c r="BX2" s="321"/>
      <c r="BY2" s="318"/>
      <c r="BZ2" s="321"/>
      <c r="CA2" s="318"/>
      <c r="CB2" s="318"/>
      <c r="CC2" s="321"/>
      <c r="CD2" s="318"/>
      <c r="CE2" s="321"/>
      <c r="CF2" s="318"/>
    </row>
    <row r="3" spans="1:1492" ht="21" x14ac:dyDescent="0.4">
      <c r="A3" s="96"/>
      <c r="B3" s="169"/>
      <c r="C3" s="97"/>
      <c r="D3" s="542" t="s">
        <v>171</v>
      </c>
      <c r="E3" s="543"/>
      <c r="F3" s="543"/>
      <c r="G3" s="544"/>
      <c r="H3" s="552" t="s">
        <v>202</v>
      </c>
      <c r="I3" s="553"/>
      <c r="J3" s="553"/>
      <c r="K3" s="554"/>
      <c r="L3" s="542" t="s">
        <v>203</v>
      </c>
      <c r="M3" s="543"/>
      <c r="N3" s="543"/>
      <c r="O3" s="544"/>
      <c r="P3" s="542" t="s">
        <v>204</v>
      </c>
      <c r="Q3" s="543"/>
      <c r="R3" s="543"/>
      <c r="S3" s="544"/>
      <c r="T3" s="552" t="s">
        <v>205</v>
      </c>
      <c r="U3" s="553"/>
      <c r="V3" s="553"/>
      <c r="W3" s="554"/>
      <c r="X3" s="552" t="s">
        <v>206</v>
      </c>
      <c r="Y3" s="553"/>
      <c r="Z3" s="553"/>
      <c r="AA3" s="554"/>
      <c r="AB3" s="552" t="s">
        <v>207</v>
      </c>
      <c r="AC3" s="553"/>
      <c r="AD3" s="553"/>
      <c r="AE3" s="554"/>
      <c r="AF3" s="553" t="s">
        <v>208</v>
      </c>
      <c r="AG3" s="553"/>
      <c r="AH3" s="553"/>
      <c r="AI3" s="554"/>
      <c r="AJ3" s="552" t="s">
        <v>209</v>
      </c>
      <c r="AK3" s="553"/>
      <c r="AL3" s="553"/>
      <c r="AM3" s="554"/>
      <c r="AN3" s="552" t="s">
        <v>210</v>
      </c>
      <c r="AO3" s="553"/>
      <c r="AP3" s="553"/>
      <c r="AQ3" s="554"/>
      <c r="AR3" s="552" t="s">
        <v>211</v>
      </c>
      <c r="AS3" s="553"/>
      <c r="AT3" s="553"/>
      <c r="AU3" s="554"/>
      <c r="AV3" s="552" t="s">
        <v>212</v>
      </c>
      <c r="AW3" s="553"/>
      <c r="AX3" s="553"/>
      <c r="AY3" s="554"/>
      <c r="AZ3" s="552" t="s">
        <v>213</v>
      </c>
      <c r="BA3" s="553"/>
      <c r="BB3" s="553"/>
      <c r="BC3" s="554"/>
      <c r="BD3" s="552" t="s">
        <v>214</v>
      </c>
      <c r="BE3" s="553"/>
      <c r="BF3" s="553"/>
      <c r="BG3" s="554"/>
      <c r="BH3" s="552" t="s">
        <v>215</v>
      </c>
      <c r="BI3" s="553"/>
      <c r="BJ3" s="553"/>
      <c r="BK3" s="554"/>
      <c r="BL3" s="552" t="s">
        <v>216</v>
      </c>
      <c r="BM3" s="553"/>
      <c r="BN3" s="553"/>
      <c r="BO3" s="554"/>
      <c r="BP3" s="552" t="s">
        <v>217</v>
      </c>
      <c r="BQ3" s="553"/>
      <c r="BR3" s="553"/>
      <c r="BS3" s="554"/>
      <c r="BT3" s="552" t="s">
        <v>218</v>
      </c>
      <c r="BU3" s="553"/>
      <c r="BV3" s="553"/>
      <c r="BW3" s="554"/>
      <c r="BX3" s="552" t="s">
        <v>219</v>
      </c>
      <c r="BY3" s="553"/>
      <c r="BZ3" s="553"/>
      <c r="CA3" s="554"/>
      <c r="CB3" s="552" t="s">
        <v>18</v>
      </c>
      <c r="CC3" s="553"/>
      <c r="CD3" s="553"/>
      <c r="CE3" s="554"/>
      <c r="CF3" s="98"/>
      <c r="CG3" s="557" t="s">
        <v>220</v>
      </c>
      <c r="CH3" s="558"/>
      <c r="CI3" s="558"/>
      <c r="CJ3" s="559"/>
    </row>
    <row r="4" spans="1:1492" ht="25.95" customHeight="1" x14ac:dyDescent="0.35">
      <c r="A4" s="99" t="s">
        <v>221</v>
      </c>
      <c r="B4" s="545" t="s">
        <v>222</v>
      </c>
      <c r="C4" s="547" t="s">
        <v>223</v>
      </c>
      <c r="D4" s="545" t="s">
        <v>224</v>
      </c>
      <c r="E4" s="546"/>
      <c r="F4" s="546" t="s">
        <v>225</v>
      </c>
      <c r="G4" s="547"/>
      <c r="H4" s="545" t="s">
        <v>224</v>
      </c>
      <c r="I4" s="546"/>
      <c r="J4" s="546" t="s">
        <v>225</v>
      </c>
      <c r="K4" s="547"/>
      <c r="L4" s="545" t="s">
        <v>224</v>
      </c>
      <c r="M4" s="546"/>
      <c r="N4" s="546" t="s">
        <v>225</v>
      </c>
      <c r="O4" s="547"/>
      <c r="P4" s="545" t="s">
        <v>224</v>
      </c>
      <c r="Q4" s="546"/>
      <c r="R4" s="546" t="s">
        <v>225</v>
      </c>
      <c r="S4" s="547"/>
      <c r="T4" s="545" t="s">
        <v>224</v>
      </c>
      <c r="U4" s="546"/>
      <c r="V4" s="546" t="s">
        <v>225</v>
      </c>
      <c r="W4" s="547"/>
      <c r="X4" s="545" t="s">
        <v>224</v>
      </c>
      <c r="Y4" s="546"/>
      <c r="Z4" s="546" t="s">
        <v>225</v>
      </c>
      <c r="AA4" s="547"/>
      <c r="AB4" s="545" t="s">
        <v>224</v>
      </c>
      <c r="AC4" s="546"/>
      <c r="AD4" s="546" t="s">
        <v>225</v>
      </c>
      <c r="AE4" s="547"/>
      <c r="AF4" s="546" t="s">
        <v>224</v>
      </c>
      <c r="AG4" s="546"/>
      <c r="AH4" s="546" t="s">
        <v>225</v>
      </c>
      <c r="AI4" s="547"/>
      <c r="AJ4" s="545" t="s">
        <v>224</v>
      </c>
      <c r="AK4" s="546"/>
      <c r="AL4" s="546" t="s">
        <v>225</v>
      </c>
      <c r="AM4" s="547"/>
      <c r="AN4" s="545" t="s">
        <v>224</v>
      </c>
      <c r="AO4" s="547"/>
      <c r="AP4" s="545" t="s">
        <v>225</v>
      </c>
      <c r="AQ4" s="547"/>
      <c r="AR4" s="545" t="s">
        <v>224</v>
      </c>
      <c r="AS4" s="547"/>
      <c r="AT4" s="545" t="s">
        <v>225</v>
      </c>
      <c r="AU4" s="547"/>
      <c r="AV4" s="545" t="s">
        <v>224</v>
      </c>
      <c r="AW4" s="547"/>
      <c r="AX4" s="545" t="s">
        <v>225</v>
      </c>
      <c r="AY4" s="547"/>
      <c r="AZ4" s="545" t="s">
        <v>224</v>
      </c>
      <c r="BA4" s="547"/>
      <c r="BB4" s="545" t="s">
        <v>225</v>
      </c>
      <c r="BC4" s="547"/>
      <c r="BD4" s="545" t="s">
        <v>224</v>
      </c>
      <c r="BE4" s="547"/>
      <c r="BF4" s="545" t="s">
        <v>225</v>
      </c>
      <c r="BG4" s="547"/>
      <c r="BH4" s="545" t="s">
        <v>224</v>
      </c>
      <c r="BI4" s="547"/>
      <c r="BJ4" s="545" t="s">
        <v>225</v>
      </c>
      <c r="BK4" s="547"/>
      <c r="BL4" s="545" t="s">
        <v>224</v>
      </c>
      <c r="BM4" s="547"/>
      <c r="BN4" s="545" t="s">
        <v>225</v>
      </c>
      <c r="BO4" s="547"/>
      <c r="BP4" s="545" t="s">
        <v>224</v>
      </c>
      <c r="BQ4" s="547"/>
      <c r="BR4" s="545" t="s">
        <v>225</v>
      </c>
      <c r="BS4" s="547"/>
      <c r="BT4" s="545" t="s">
        <v>224</v>
      </c>
      <c r="BU4" s="547"/>
      <c r="BV4" s="545" t="s">
        <v>225</v>
      </c>
      <c r="BW4" s="547"/>
      <c r="BX4" s="545" t="s">
        <v>224</v>
      </c>
      <c r="BY4" s="547"/>
      <c r="BZ4" s="545" t="s">
        <v>225</v>
      </c>
      <c r="CA4" s="547"/>
      <c r="CB4" s="545" t="s">
        <v>224</v>
      </c>
      <c r="CC4" s="547"/>
      <c r="CD4" s="545" t="s">
        <v>225</v>
      </c>
      <c r="CE4" s="547"/>
      <c r="CF4" s="100"/>
      <c r="CG4" s="545" t="s">
        <v>224</v>
      </c>
      <c r="CH4" s="547"/>
      <c r="CI4" s="545" t="s">
        <v>225</v>
      </c>
      <c r="CJ4" s="547"/>
    </row>
    <row r="5" spans="1:1492" s="151" customFormat="1" ht="15.6" customHeight="1" x14ac:dyDescent="0.3">
      <c r="A5" s="151" t="s">
        <v>226</v>
      </c>
      <c r="B5" s="170"/>
      <c r="C5" s="165"/>
      <c r="D5" s="165"/>
      <c r="E5" s="165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5"/>
      <c r="Q5" s="165"/>
      <c r="R5" s="165"/>
      <c r="S5" s="165"/>
      <c r="T5" s="165"/>
      <c r="U5" s="165"/>
      <c r="V5" s="165"/>
      <c r="W5" s="165"/>
      <c r="X5" s="165"/>
      <c r="Y5" s="165"/>
      <c r="Z5" s="165"/>
      <c r="AA5" s="165"/>
      <c r="AB5" s="282"/>
      <c r="AC5" s="327"/>
      <c r="AD5" s="330"/>
      <c r="AE5" s="327"/>
      <c r="AF5" s="277"/>
      <c r="AG5" s="167"/>
      <c r="AH5" s="282"/>
      <c r="AI5" s="167"/>
      <c r="AJ5" s="277"/>
      <c r="AK5" s="167"/>
      <c r="AL5" s="282"/>
      <c r="AM5" s="167"/>
      <c r="AN5" s="166"/>
      <c r="AO5" s="167"/>
      <c r="AP5" s="166"/>
      <c r="AQ5" s="167"/>
      <c r="AR5" s="166"/>
      <c r="AS5" s="167"/>
      <c r="AT5" s="166"/>
      <c r="AU5" s="167"/>
      <c r="AV5" s="166"/>
      <c r="AW5" s="167"/>
      <c r="AX5" s="166"/>
      <c r="AY5" s="167"/>
      <c r="AZ5" s="166"/>
      <c r="BA5" s="167"/>
      <c r="BB5" s="166"/>
      <c r="BC5" s="167"/>
      <c r="BD5" s="166"/>
      <c r="BE5" s="167"/>
      <c r="BF5" s="166"/>
      <c r="BG5" s="167"/>
      <c r="BH5" s="166"/>
      <c r="BI5" s="167"/>
      <c r="BJ5" s="166"/>
      <c r="BK5" s="167"/>
      <c r="BL5" s="166"/>
      <c r="BM5" s="167"/>
      <c r="BN5" s="166"/>
      <c r="BO5" s="167"/>
      <c r="BP5" s="166"/>
      <c r="BQ5" s="167"/>
      <c r="BR5" s="166"/>
      <c r="BS5" s="167"/>
      <c r="BT5" s="166"/>
      <c r="BU5" s="167"/>
      <c r="BV5" s="166"/>
      <c r="BW5" s="167"/>
      <c r="BX5" s="166"/>
      <c r="BY5" s="167"/>
      <c r="BZ5" s="166"/>
      <c r="CA5" s="167"/>
      <c r="CB5" s="166"/>
      <c r="CC5" s="167"/>
      <c r="CD5" s="166"/>
      <c r="CE5" s="167"/>
      <c r="CG5" s="166"/>
      <c r="CH5" s="167"/>
      <c r="CI5" s="166"/>
      <c r="CJ5" s="167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  <c r="EZ5" s="22"/>
      <c r="FA5" s="22"/>
      <c r="FB5" s="22"/>
      <c r="FC5" s="22"/>
      <c r="FD5" s="22"/>
      <c r="FE5" s="22"/>
      <c r="FF5" s="22"/>
      <c r="FG5" s="22"/>
      <c r="FH5" s="22"/>
      <c r="FI5" s="22"/>
      <c r="FJ5" s="22"/>
      <c r="FK5" s="22"/>
      <c r="FL5" s="22"/>
      <c r="FM5" s="22"/>
      <c r="FN5" s="22"/>
      <c r="FO5" s="22"/>
      <c r="FP5" s="22"/>
      <c r="FQ5" s="22"/>
      <c r="FR5" s="22"/>
      <c r="FS5" s="22"/>
      <c r="FT5" s="22"/>
      <c r="FU5" s="22"/>
      <c r="FV5" s="22"/>
      <c r="FW5" s="22"/>
      <c r="FX5" s="22"/>
      <c r="FY5" s="22"/>
      <c r="FZ5" s="22"/>
      <c r="GA5" s="22"/>
      <c r="GB5" s="22"/>
      <c r="GC5" s="22"/>
      <c r="GD5" s="22"/>
      <c r="GE5" s="22"/>
      <c r="GF5" s="22"/>
      <c r="GG5" s="22"/>
      <c r="GH5" s="22"/>
      <c r="GI5" s="22"/>
      <c r="GJ5" s="22"/>
      <c r="GK5" s="22"/>
      <c r="GL5" s="22"/>
      <c r="GM5" s="22"/>
      <c r="GN5" s="22"/>
      <c r="GO5" s="22"/>
      <c r="GP5" s="22"/>
      <c r="GQ5" s="22"/>
      <c r="GR5" s="22"/>
      <c r="GS5" s="22"/>
      <c r="GT5" s="22"/>
      <c r="GU5" s="22"/>
      <c r="GV5" s="22"/>
      <c r="GW5" s="22"/>
      <c r="GX5" s="22"/>
      <c r="GY5" s="22"/>
      <c r="GZ5" s="22"/>
      <c r="HA5" s="22"/>
      <c r="HB5" s="22"/>
      <c r="HC5" s="22"/>
      <c r="HD5" s="22"/>
      <c r="HE5" s="22"/>
      <c r="HF5" s="22"/>
      <c r="HG5" s="22"/>
      <c r="HH5" s="22"/>
      <c r="HI5" s="22"/>
      <c r="HJ5" s="22"/>
      <c r="HK5" s="22"/>
      <c r="HL5" s="22"/>
      <c r="HM5" s="22"/>
      <c r="HN5" s="22"/>
      <c r="HO5" s="22"/>
      <c r="HP5" s="22"/>
      <c r="HQ5" s="22"/>
      <c r="HR5" s="22"/>
      <c r="HS5" s="22"/>
      <c r="HT5" s="22"/>
      <c r="HU5" s="22"/>
      <c r="HV5" s="22"/>
      <c r="HW5" s="22"/>
      <c r="HX5" s="22"/>
      <c r="HY5" s="22"/>
      <c r="HZ5" s="22"/>
      <c r="IA5" s="22"/>
      <c r="IB5" s="22"/>
      <c r="IC5" s="22"/>
      <c r="ID5" s="22"/>
      <c r="IE5" s="22"/>
      <c r="IF5" s="22"/>
      <c r="IG5" s="22"/>
      <c r="IH5" s="22"/>
      <c r="II5" s="22"/>
      <c r="IJ5" s="22"/>
      <c r="IK5" s="22"/>
      <c r="IL5" s="22"/>
      <c r="IM5" s="22"/>
      <c r="IN5" s="22"/>
      <c r="IO5" s="22"/>
      <c r="IP5" s="22"/>
      <c r="IQ5" s="22"/>
      <c r="IR5" s="22"/>
      <c r="IS5" s="22"/>
      <c r="IT5" s="22"/>
      <c r="IU5" s="22"/>
      <c r="IV5" s="22"/>
      <c r="IW5" s="22"/>
      <c r="IX5" s="22"/>
      <c r="IY5" s="22"/>
      <c r="IZ5" s="22"/>
      <c r="JA5" s="22"/>
      <c r="JB5" s="22"/>
      <c r="JC5" s="22"/>
      <c r="JD5" s="22"/>
      <c r="JE5" s="22"/>
      <c r="JF5" s="22"/>
      <c r="JG5" s="22"/>
      <c r="JH5" s="22"/>
      <c r="JI5" s="22"/>
      <c r="JJ5" s="22"/>
      <c r="JK5" s="22"/>
      <c r="JL5" s="22"/>
      <c r="JM5" s="22"/>
      <c r="JN5" s="22"/>
      <c r="JO5" s="22"/>
      <c r="JP5" s="22"/>
      <c r="JQ5" s="22"/>
      <c r="JR5" s="22"/>
      <c r="JS5" s="22"/>
      <c r="JT5" s="22"/>
      <c r="JU5" s="22"/>
      <c r="JV5" s="22"/>
      <c r="JW5" s="22"/>
      <c r="JX5" s="22"/>
      <c r="JY5" s="22"/>
      <c r="JZ5" s="22"/>
      <c r="KA5" s="22"/>
      <c r="KB5" s="22"/>
      <c r="KC5" s="22"/>
      <c r="KD5" s="22"/>
      <c r="KE5" s="22"/>
      <c r="KF5" s="22"/>
      <c r="KG5" s="22"/>
      <c r="KH5" s="22"/>
      <c r="KI5" s="22"/>
      <c r="KJ5" s="22"/>
      <c r="KK5" s="22"/>
      <c r="KL5" s="22"/>
      <c r="KM5" s="22"/>
      <c r="KN5" s="22"/>
      <c r="KO5" s="22"/>
      <c r="KP5" s="22"/>
      <c r="KQ5" s="22"/>
      <c r="KR5" s="22"/>
      <c r="KS5" s="22"/>
      <c r="KT5" s="22"/>
      <c r="KU5" s="22"/>
      <c r="KV5" s="22"/>
      <c r="KW5" s="22"/>
      <c r="KX5" s="22"/>
      <c r="KY5" s="22"/>
      <c r="KZ5" s="22"/>
      <c r="LA5" s="22"/>
      <c r="LB5" s="22"/>
      <c r="LC5" s="22"/>
      <c r="LD5" s="22"/>
      <c r="LE5" s="22"/>
      <c r="LF5" s="22"/>
      <c r="LG5" s="22"/>
      <c r="LH5" s="22"/>
      <c r="LI5" s="22"/>
      <c r="LJ5" s="22"/>
      <c r="LK5" s="22"/>
      <c r="LL5" s="22"/>
      <c r="LM5" s="22"/>
      <c r="LN5" s="22"/>
      <c r="LO5" s="22"/>
      <c r="LP5" s="22"/>
      <c r="LQ5" s="22"/>
      <c r="LR5" s="22"/>
      <c r="LS5" s="22"/>
      <c r="LT5" s="22"/>
      <c r="LU5" s="22"/>
      <c r="LV5" s="22"/>
      <c r="LW5" s="22"/>
      <c r="LX5" s="22"/>
      <c r="LY5" s="22"/>
      <c r="LZ5" s="22"/>
      <c r="MA5" s="22"/>
      <c r="MB5" s="22"/>
      <c r="MC5" s="22"/>
      <c r="MD5" s="22"/>
      <c r="ME5" s="22"/>
      <c r="MF5" s="22"/>
      <c r="MG5" s="22"/>
      <c r="MH5" s="22"/>
      <c r="MI5" s="22"/>
      <c r="MJ5" s="22"/>
      <c r="MK5" s="22"/>
      <c r="ML5" s="22"/>
      <c r="MM5" s="22"/>
      <c r="MN5" s="22"/>
      <c r="MO5" s="22"/>
      <c r="MP5" s="22"/>
      <c r="MQ5" s="22"/>
      <c r="MR5" s="22"/>
      <c r="MS5" s="22"/>
      <c r="MT5" s="22"/>
      <c r="MU5" s="22"/>
      <c r="MV5" s="22"/>
      <c r="MW5" s="22"/>
      <c r="MX5" s="22"/>
      <c r="MY5" s="22"/>
      <c r="MZ5" s="22"/>
      <c r="NA5" s="22"/>
      <c r="NB5" s="22"/>
      <c r="NC5" s="22"/>
      <c r="ND5" s="22"/>
      <c r="NE5" s="22"/>
      <c r="NF5" s="22"/>
      <c r="NG5" s="22"/>
      <c r="NH5" s="22"/>
      <c r="NI5" s="22"/>
      <c r="NJ5" s="22"/>
      <c r="NK5" s="22"/>
      <c r="NL5" s="22"/>
      <c r="NM5" s="22"/>
      <c r="NN5" s="22"/>
      <c r="NO5" s="22"/>
      <c r="NP5" s="22"/>
      <c r="NQ5" s="22"/>
      <c r="NR5" s="22"/>
      <c r="NS5" s="22"/>
      <c r="NT5" s="22"/>
      <c r="NU5" s="22"/>
      <c r="NV5" s="22"/>
      <c r="NW5" s="22"/>
      <c r="NX5" s="22"/>
      <c r="NY5" s="22"/>
      <c r="NZ5" s="22"/>
      <c r="OA5" s="22"/>
      <c r="OB5" s="22"/>
      <c r="OC5" s="22"/>
      <c r="OD5" s="22"/>
      <c r="OE5" s="22"/>
      <c r="OF5" s="22"/>
      <c r="OG5" s="22"/>
      <c r="OH5" s="22"/>
      <c r="OI5" s="22"/>
      <c r="OJ5" s="22"/>
      <c r="OK5" s="22"/>
      <c r="OL5" s="22"/>
      <c r="OM5" s="22"/>
      <c r="ON5" s="22"/>
      <c r="OO5" s="22"/>
      <c r="OP5" s="22"/>
      <c r="OQ5" s="22"/>
      <c r="OR5" s="22"/>
      <c r="OS5" s="22"/>
      <c r="OT5" s="22"/>
      <c r="OU5" s="22"/>
      <c r="OV5" s="22"/>
      <c r="OW5" s="22"/>
      <c r="OX5" s="22"/>
      <c r="OY5" s="22"/>
      <c r="OZ5" s="22"/>
      <c r="PA5" s="22"/>
      <c r="PB5" s="22"/>
      <c r="PC5" s="22"/>
      <c r="PD5" s="22"/>
      <c r="PE5" s="22"/>
      <c r="PF5" s="22"/>
      <c r="PG5" s="22"/>
      <c r="PH5" s="22"/>
      <c r="PI5" s="22"/>
      <c r="PJ5" s="22"/>
      <c r="PK5" s="22"/>
      <c r="PL5" s="22"/>
      <c r="PM5" s="22"/>
      <c r="PN5" s="22"/>
      <c r="PO5" s="22"/>
      <c r="PP5" s="22"/>
      <c r="PQ5" s="22"/>
      <c r="PR5" s="22"/>
      <c r="PS5" s="22"/>
      <c r="PT5" s="22"/>
      <c r="PU5" s="22"/>
      <c r="PV5" s="22"/>
      <c r="PW5" s="22"/>
      <c r="PX5" s="22"/>
      <c r="PY5" s="22"/>
      <c r="PZ5" s="22"/>
      <c r="QA5" s="22"/>
      <c r="QB5" s="22"/>
      <c r="QC5" s="22"/>
      <c r="QD5" s="22"/>
      <c r="QE5" s="22"/>
      <c r="QF5" s="22"/>
      <c r="QG5" s="22"/>
      <c r="QH5" s="22"/>
      <c r="QI5" s="22"/>
      <c r="QJ5" s="22"/>
      <c r="QK5" s="22"/>
      <c r="QL5" s="22"/>
      <c r="QM5" s="22"/>
      <c r="QN5" s="22"/>
      <c r="QO5" s="22"/>
      <c r="QP5" s="22"/>
      <c r="QQ5" s="22"/>
      <c r="QR5" s="22"/>
      <c r="QS5" s="22"/>
      <c r="QT5" s="22"/>
      <c r="QU5" s="22"/>
      <c r="QV5" s="22"/>
      <c r="QW5" s="22"/>
      <c r="QX5" s="22"/>
      <c r="QY5" s="22"/>
      <c r="QZ5" s="22"/>
      <c r="RA5" s="22"/>
      <c r="RB5" s="22"/>
      <c r="RC5" s="22"/>
      <c r="RD5" s="22"/>
      <c r="RE5" s="22"/>
      <c r="RF5" s="22"/>
      <c r="RG5" s="22"/>
      <c r="RH5" s="22"/>
      <c r="RI5" s="22"/>
      <c r="RJ5" s="22"/>
      <c r="RK5" s="22"/>
      <c r="RL5" s="22"/>
      <c r="RM5" s="22"/>
      <c r="RN5" s="22"/>
      <c r="RO5" s="22"/>
      <c r="RP5" s="22"/>
      <c r="RQ5" s="22"/>
      <c r="RR5" s="22"/>
      <c r="RS5" s="22"/>
      <c r="RT5" s="22"/>
      <c r="RU5" s="22"/>
      <c r="RV5" s="22"/>
      <c r="RW5" s="22"/>
      <c r="RX5" s="22"/>
      <c r="RY5" s="22"/>
      <c r="RZ5" s="22"/>
      <c r="SA5" s="22"/>
      <c r="SB5" s="22"/>
      <c r="SC5" s="22"/>
      <c r="SD5" s="22"/>
      <c r="SE5" s="22"/>
      <c r="SF5" s="22"/>
      <c r="SG5" s="22"/>
      <c r="SH5" s="22"/>
      <c r="SI5" s="22"/>
      <c r="SJ5" s="22"/>
      <c r="SK5" s="22"/>
      <c r="SL5" s="22"/>
      <c r="SM5" s="22"/>
      <c r="SN5" s="22"/>
      <c r="SO5" s="22"/>
      <c r="SP5" s="22"/>
      <c r="SQ5" s="22"/>
      <c r="SR5" s="22"/>
      <c r="SS5" s="22"/>
      <c r="ST5" s="22"/>
      <c r="SU5" s="22"/>
      <c r="SV5" s="22"/>
      <c r="SW5" s="22"/>
      <c r="SX5" s="22"/>
      <c r="SY5" s="22"/>
      <c r="SZ5" s="22"/>
      <c r="TA5" s="22"/>
      <c r="TB5" s="22"/>
      <c r="TC5" s="22"/>
      <c r="TD5" s="22"/>
      <c r="TE5" s="22"/>
      <c r="TF5" s="22"/>
      <c r="TG5" s="22"/>
      <c r="TH5" s="22"/>
      <c r="TI5" s="22"/>
      <c r="TJ5" s="22"/>
      <c r="TK5" s="22"/>
      <c r="TL5" s="22"/>
      <c r="TM5" s="22"/>
      <c r="TN5" s="22"/>
      <c r="TO5" s="22"/>
      <c r="TP5" s="22"/>
      <c r="TQ5" s="22"/>
      <c r="TR5" s="22"/>
      <c r="TS5" s="22"/>
      <c r="TT5" s="22"/>
      <c r="TU5" s="22"/>
      <c r="TV5" s="22"/>
      <c r="TW5" s="22"/>
      <c r="TX5" s="22"/>
      <c r="TY5" s="22"/>
      <c r="TZ5" s="22"/>
      <c r="UA5" s="22"/>
      <c r="UB5" s="22"/>
      <c r="UC5" s="22"/>
      <c r="UD5" s="22"/>
      <c r="UE5" s="22"/>
      <c r="UF5" s="22"/>
      <c r="UG5" s="22"/>
      <c r="UH5" s="22"/>
      <c r="UI5" s="22"/>
      <c r="UJ5" s="22"/>
      <c r="UK5" s="22"/>
      <c r="UL5" s="22"/>
      <c r="UM5" s="22"/>
      <c r="UN5" s="22"/>
      <c r="UO5" s="22"/>
      <c r="UP5" s="22"/>
      <c r="UQ5" s="22"/>
      <c r="UR5" s="22"/>
      <c r="US5" s="22"/>
      <c r="UT5" s="22"/>
      <c r="UU5" s="22"/>
      <c r="UV5" s="22"/>
      <c r="UW5" s="22"/>
      <c r="UX5" s="22"/>
      <c r="UY5" s="22"/>
      <c r="UZ5" s="22"/>
      <c r="VA5" s="22"/>
      <c r="VB5" s="22"/>
      <c r="VC5" s="22"/>
      <c r="VD5" s="22"/>
      <c r="VE5" s="22"/>
      <c r="VF5" s="22"/>
      <c r="VG5" s="22"/>
      <c r="VH5" s="22"/>
      <c r="VI5" s="22"/>
      <c r="VJ5" s="22"/>
      <c r="VK5" s="22"/>
      <c r="VL5" s="22"/>
      <c r="VM5" s="22"/>
      <c r="VN5" s="22"/>
      <c r="VO5" s="22"/>
      <c r="VP5" s="22"/>
      <c r="VQ5" s="22"/>
      <c r="VR5" s="22"/>
      <c r="VS5" s="22"/>
      <c r="VT5" s="22"/>
      <c r="VU5" s="22"/>
      <c r="VV5" s="22"/>
      <c r="VW5" s="22"/>
      <c r="VX5" s="22"/>
      <c r="VY5" s="22"/>
      <c r="VZ5" s="22"/>
      <c r="WA5" s="22"/>
      <c r="WB5" s="22"/>
      <c r="WC5" s="22"/>
      <c r="WD5" s="22"/>
      <c r="WE5" s="22"/>
      <c r="WF5" s="22"/>
      <c r="WG5" s="22"/>
      <c r="WH5" s="22"/>
      <c r="WI5" s="22"/>
      <c r="WJ5" s="22"/>
      <c r="WK5" s="22"/>
      <c r="WL5" s="22"/>
      <c r="WM5" s="22"/>
      <c r="WN5" s="22"/>
      <c r="WO5" s="22"/>
      <c r="WP5" s="22"/>
      <c r="WQ5" s="22"/>
      <c r="WR5" s="22"/>
      <c r="WS5" s="22"/>
      <c r="WT5" s="22"/>
      <c r="WU5" s="22"/>
      <c r="WV5" s="22"/>
      <c r="WW5" s="22"/>
      <c r="WX5" s="22"/>
      <c r="WY5" s="22"/>
      <c r="WZ5" s="22"/>
      <c r="XA5" s="22"/>
      <c r="XB5" s="22"/>
      <c r="XC5" s="22"/>
      <c r="XD5" s="22"/>
      <c r="XE5" s="22"/>
      <c r="XF5" s="22"/>
      <c r="XG5" s="22"/>
      <c r="XH5" s="22"/>
      <c r="XI5" s="22"/>
      <c r="XJ5" s="22"/>
      <c r="XK5" s="22"/>
      <c r="XL5" s="22"/>
      <c r="XM5" s="22"/>
      <c r="XN5" s="22"/>
      <c r="XO5" s="22"/>
      <c r="XP5" s="22"/>
      <c r="XQ5" s="22"/>
      <c r="XR5" s="22"/>
      <c r="XS5" s="22"/>
      <c r="XT5" s="22"/>
      <c r="XU5" s="22"/>
      <c r="XV5" s="22"/>
      <c r="XW5" s="22"/>
      <c r="XX5" s="22"/>
      <c r="XY5" s="22"/>
      <c r="XZ5" s="22"/>
      <c r="YA5" s="22"/>
      <c r="YB5" s="22"/>
      <c r="YC5" s="22"/>
      <c r="YD5" s="22"/>
      <c r="YE5" s="22"/>
      <c r="YF5" s="22"/>
      <c r="YG5" s="22"/>
      <c r="YH5" s="22"/>
      <c r="YI5" s="22"/>
      <c r="YJ5" s="22"/>
      <c r="YK5" s="22"/>
      <c r="YL5" s="22"/>
      <c r="YM5" s="22"/>
      <c r="YN5" s="22"/>
      <c r="YO5" s="22"/>
      <c r="YP5" s="22"/>
      <c r="YQ5" s="22"/>
      <c r="YR5" s="22"/>
      <c r="YS5" s="22"/>
      <c r="YT5" s="22"/>
      <c r="YU5" s="22"/>
      <c r="YV5" s="22"/>
      <c r="YW5" s="22"/>
      <c r="YX5" s="22"/>
      <c r="YY5" s="22"/>
      <c r="YZ5" s="22"/>
      <c r="ZA5" s="22"/>
      <c r="ZB5" s="22"/>
      <c r="ZC5" s="22"/>
      <c r="ZD5" s="22"/>
      <c r="ZE5" s="22"/>
      <c r="ZF5" s="22"/>
      <c r="ZG5" s="22"/>
      <c r="ZH5" s="22"/>
      <c r="ZI5" s="22"/>
      <c r="ZJ5" s="22"/>
      <c r="ZK5" s="22"/>
      <c r="ZL5" s="22"/>
      <c r="ZM5" s="22"/>
      <c r="ZN5" s="22"/>
      <c r="ZO5" s="22"/>
      <c r="ZP5" s="22"/>
      <c r="ZQ5" s="22"/>
      <c r="ZR5" s="22"/>
      <c r="ZS5" s="22"/>
      <c r="ZT5" s="22"/>
      <c r="ZU5" s="22"/>
      <c r="ZV5" s="22"/>
      <c r="ZW5" s="22"/>
      <c r="ZX5" s="22"/>
      <c r="ZY5" s="22"/>
      <c r="ZZ5" s="22"/>
      <c r="AAA5" s="22"/>
      <c r="AAB5" s="22"/>
      <c r="AAC5" s="22"/>
      <c r="AAD5" s="22"/>
      <c r="AAE5" s="22"/>
      <c r="AAF5" s="22"/>
      <c r="AAG5" s="22"/>
      <c r="AAH5" s="22"/>
      <c r="AAI5" s="22"/>
      <c r="AAJ5" s="22"/>
      <c r="AAK5" s="22"/>
      <c r="AAL5" s="22"/>
      <c r="AAM5" s="22"/>
      <c r="AAN5" s="22"/>
      <c r="AAO5" s="22"/>
      <c r="AAP5" s="22"/>
      <c r="AAQ5" s="22"/>
      <c r="AAR5" s="22"/>
      <c r="AAS5" s="22"/>
      <c r="AAT5" s="22"/>
      <c r="AAU5" s="22"/>
      <c r="AAV5" s="22"/>
      <c r="AAW5" s="22"/>
      <c r="AAX5" s="22"/>
      <c r="AAY5" s="22"/>
      <c r="AAZ5" s="22"/>
      <c r="ABA5" s="22"/>
      <c r="ABB5" s="22"/>
      <c r="ABC5" s="22"/>
      <c r="ABD5" s="22"/>
      <c r="ABE5" s="22"/>
      <c r="ABF5" s="22"/>
      <c r="ABG5" s="22"/>
      <c r="ABH5" s="22"/>
      <c r="ABI5" s="22"/>
      <c r="ABJ5" s="22"/>
      <c r="ABK5" s="22"/>
      <c r="ABL5" s="22"/>
      <c r="ABM5" s="22"/>
      <c r="ABN5" s="22"/>
      <c r="ABO5" s="22"/>
      <c r="ABP5" s="22"/>
      <c r="ABQ5" s="22"/>
      <c r="ABR5" s="22"/>
      <c r="ABS5" s="22"/>
      <c r="ABT5" s="22"/>
      <c r="ABU5" s="22"/>
      <c r="ABV5" s="22"/>
      <c r="ABW5" s="22"/>
      <c r="ABX5" s="22"/>
      <c r="ABY5" s="22"/>
      <c r="ABZ5" s="22"/>
      <c r="ACA5" s="22"/>
      <c r="ACB5" s="22"/>
      <c r="ACC5" s="22"/>
      <c r="ACD5" s="22"/>
      <c r="ACE5" s="22"/>
      <c r="ACF5" s="22"/>
      <c r="ACG5" s="22"/>
      <c r="ACH5" s="22"/>
      <c r="ACI5" s="22"/>
      <c r="ACJ5" s="22"/>
      <c r="ACK5" s="22"/>
      <c r="ACL5" s="22"/>
      <c r="ACM5" s="22"/>
      <c r="ACN5" s="22"/>
      <c r="ACO5" s="22"/>
      <c r="ACP5" s="22"/>
      <c r="ACQ5" s="22"/>
      <c r="ACR5" s="22"/>
      <c r="ACS5" s="22"/>
      <c r="ACT5" s="22"/>
      <c r="ACU5" s="22"/>
      <c r="ACV5" s="22"/>
      <c r="ACW5" s="22"/>
      <c r="ACX5" s="22"/>
      <c r="ACY5" s="22"/>
      <c r="ACZ5" s="22"/>
      <c r="ADA5" s="22"/>
      <c r="ADB5" s="22"/>
      <c r="ADC5" s="22"/>
      <c r="ADD5" s="22"/>
      <c r="ADE5" s="22"/>
      <c r="ADF5" s="22"/>
      <c r="ADG5" s="22"/>
      <c r="ADH5" s="22"/>
      <c r="ADI5" s="22"/>
      <c r="ADJ5" s="22"/>
      <c r="ADK5" s="22"/>
      <c r="ADL5" s="22"/>
      <c r="ADM5" s="22"/>
      <c r="ADN5" s="22"/>
      <c r="ADO5" s="22"/>
      <c r="ADP5" s="22"/>
      <c r="ADQ5" s="22"/>
      <c r="ADR5" s="22"/>
      <c r="ADS5" s="22"/>
      <c r="ADT5" s="22"/>
      <c r="ADU5" s="22"/>
      <c r="ADV5" s="22"/>
      <c r="ADW5" s="22"/>
      <c r="ADX5" s="22"/>
      <c r="ADY5" s="22"/>
      <c r="ADZ5" s="22"/>
      <c r="AEA5" s="22"/>
      <c r="AEB5" s="22"/>
      <c r="AEC5" s="22"/>
      <c r="AED5" s="22"/>
      <c r="AEE5" s="22"/>
      <c r="AEF5" s="22"/>
      <c r="AEG5" s="22"/>
      <c r="AEH5" s="22"/>
      <c r="AEI5" s="22"/>
      <c r="AEJ5" s="22"/>
      <c r="AEK5" s="22"/>
      <c r="AEL5" s="22"/>
      <c r="AEM5" s="22"/>
      <c r="AEN5" s="22"/>
      <c r="AEO5" s="22"/>
      <c r="AEP5" s="22"/>
      <c r="AEQ5" s="22"/>
      <c r="AER5" s="22"/>
      <c r="AES5" s="22"/>
      <c r="AET5" s="22"/>
      <c r="AEU5" s="22"/>
      <c r="AEV5" s="22"/>
      <c r="AEW5" s="22"/>
      <c r="AEX5" s="22"/>
      <c r="AEY5" s="22"/>
      <c r="AEZ5" s="22"/>
      <c r="AFA5" s="22"/>
      <c r="AFB5" s="22"/>
      <c r="AFC5" s="22"/>
      <c r="AFD5" s="22"/>
      <c r="AFE5" s="22"/>
      <c r="AFF5" s="22"/>
      <c r="AFG5" s="22"/>
      <c r="AFH5" s="22"/>
      <c r="AFI5" s="22"/>
      <c r="AFJ5" s="22"/>
      <c r="AFK5" s="22"/>
      <c r="AFL5" s="22"/>
      <c r="AFM5" s="22"/>
      <c r="AFN5" s="22"/>
      <c r="AFO5" s="22"/>
      <c r="AFP5" s="22"/>
      <c r="AFQ5" s="22"/>
      <c r="AFR5" s="22"/>
      <c r="AFS5" s="22"/>
      <c r="AFT5" s="22"/>
      <c r="AFU5" s="22"/>
      <c r="AFV5" s="22"/>
      <c r="AFW5" s="22"/>
      <c r="AFX5" s="22"/>
      <c r="AFY5" s="22"/>
      <c r="AFZ5" s="22"/>
      <c r="AGA5" s="22"/>
      <c r="AGB5" s="22"/>
      <c r="AGC5" s="22"/>
      <c r="AGD5" s="22"/>
      <c r="AGE5" s="22"/>
      <c r="AGF5" s="22"/>
      <c r="AGG5" s="22"/>
      <c r="AGH5" s="22"/>
      <c r="AGI5" s="22"/>
      <c r="AGJ5" s="22"/>
      <c r="AGK5" s="22"/>
      <c r="AGL5" s="22"/>
      <c r="AGM5" s="22"/>
      <c r="AGN5" s="22"/>
      <c r="AGO5" s="22"/>
      <c r="AGP5" s="22"/>
      <c r="AGQ5" s="22"/>
      <c r="AGR5" s="22"/>
      <c r="AGS5" s="22"/>
      <c r="AGT5" s="22"/>
      <c r="AGU5" s="22"/>
      <c r="AGV5" s="22"/>
      <c r="AGW5" s="22"/>
      <c r="AGX5" s="22"/>
      <c r="AGY5" s="22"/>
      <c r="AGZ5" s="22"/>
      <c r="AHA5" s="22"/>
      <c r="AHB5" s="22"/>
      <c r="AHC5" s="22"/>
      <c r="AHD5" s="22"/>
      <c r="AHE5" s="22"/>
      <c r="AHF5" s="22"/>
      <c r="AHG5" s="22"/>
      <c r="AHH5" s="22"/>
      <c r="AHI5" s="22"/>
      <c r="AHJ5" s="22"/>
      <c r="AHK5" s="22"/>
      <c r="AHL5" s="22"/>
      <c r="AHM5" s="22"/>
      <c r="AHN5" s="22"/>
      <c r="AHO5" s="22"/>
      <c r="AHP5" s="22"/>
      <c r="AHQ5" s="22"/>
      <c r="AHR5" s="22"/>
      <c r="AHS5" s="22"/>
      <c r="AHT5" s="22"/>
      <c r="AHU5" s="22"/>
      <c r="AHV5" s="22"/>
      <c r="AHW5" s="22"/>
      <c r="AHX5" s="22"/>
      <c r="AHY5" s="22"/>
      <c r="AHZ5" s="22"/>
      <c r="AIA5" s="22"/>
      <c r="AIB5" s="22"/>
      <c r="AIC5" s="22"/>
      <c r="AID5" s="22"/>
      <c r="AIE5" s="22"/>
      <c r="AIF5" s="22"/>
      <c r="AIG5" s="22"/>
      <c r="AIH5" s="22"/>
      <c r="AII5" s="22"/>
      <c r="AIJ5" s="22"/>
      <c r="AIK5" s="22"/>
      <c r="AIL5" s="22"/>
      <c r="AIM5" s="22"/>
      <c r="AIN5" s="22"/>
      <c r="AIO5" s="22"/>
      <c r="AIP5" s="22"/>
      <c r="AIQ5" s="22"/>
      <c r="AIR5" s="22"/>
      <c r="AIS5" s="22"/>
      <c r="AIT5" s="22"/>
      <c r="AIU5" s="22"/>
      <c r="AIV5" s="22"/>
      <c r="AIW5" s="22"/>
      <c r="AIX5" s="22"/>
      <c r="AIY5" s="22"/>
      <c r="AIZ5" s="22"/>
      <c r="AJA5" s="22"/>
      <c r="AJB5" s="22"/>
      <c r="AJC5" s="22"/>
      <c r="AJD5" s="22"/>
      <c r="AJE5" s="22"/>
      <c r="AJF5" s="22"/>
      <c r="AJG5" s="22"/>
      <c r="AJH5" s="22"/>
      <c r="AJI5" s="22"/>
      <c r="AJJ5" s="22"/>
      <c r="AJK5" s="22"/>
      <c r="AJL5" s="22"/>
      <c r="AJM5" s="22"/>
      <c r="AJN5" s="22"/>
      <c r="AJO5" s="22"/>
      <c r="AJP5" s="22"/>
      <c r="AJQ5" s="22"/>
      <c r="AJR5" s="22"/>
      <c r="AJS5" s="22"/>
      <c r="AJT5" s="22"/>
      <c r="AJU5" s="22"/>
      <c r="AJV5" s="22"/>
      <c r="AJW5" s="22"/>
      <c r="AJX5" s="22"/>
      <c r="AJY5" s="22"/>
      <c r="AJZ5" s="22"/>
      <c r="AKA5" s="22"/>
      <c r="AKB5" s="22"/>
      <c r="AKC5" s="22"/>
      <c r="AKD5" s="22"/>
      <c r="AKE5" s="22"/>
      <c r="AKF5" s="22"/>
      <c r="AKG5" s="22"/>
      <c r="AKH5" s="22"/>
      <c r="AKI5" s="22"/>
      <c r="AKJ5" s="22"/>
      <c r="AKK5" s="22"/>
      <c r="AKL5" s="22"/>
      <c r="AKM5" s="22"/>
      <c r="AKN5" s="22"/>
      <c r="AKO5" s="22"/>
      <c r="AKP5" s="22"/>
      <c r="AKQ5" s="22"/>
      <c r="AKR5" s="22"/>
      <c r="AKS5" s="22"/>
      <c r="AKT5" s="22"/>
      <c r="AKU5" s="22"/>
      <c r="AKV5" s="22"/>
      <c r="AKW5" s="22"/>
      <c r="AKX5" s="22"/>
      <c r="AKY5" s="22"/>
      <c r="AKZ5" s="22"/>
      <c r="ALA5" s="22"/>
      <c r="ALB5" s="22"/>
      <c r="ALC5" s="22"/>
      <c r="ALD5" s="22"/>
      <c r="ALE5" s="22"/>
      <c r="ALF5" s="22"/>
      <c r="ALG5" s="22"/>
      <c r="ALH5" s="22"/>
      <c r="ALI5" s="22"/>
      <c r="ALJ5" s="22"/>
      <c r="ALK5" s="22"/>
      <c r="ALL5" s="22"/>
      <c r="ALM5" s="22"/>
      <c r="ALN5" s="22"/>
      <c r="ALO5" s="22"/>
      <c r="ALP5" s="22"/>
      <c r="ALQ5" s="22"/>
      <c r="ALR5" s="22"/>
      <c r="ALS5" s="22"/>
      <c r="ALT5" s="22"/>
      <c r="ALU5" s="22"/>
      <c r="ALV5" s="22"/>
      <c r="ALW5" s="22"/>
      <c r="ALX5" s="22"/>
      <c r="ALY5" s="22"/>
      <c r="ALZ5" s="22"/>
      <c r="AMA5" s="22"/>
      <c r="AMB5" s="22"/>
      <c r="AMC5" s="22"/>
      <c r="AMD5" s="22"/>
      <c r="AME5" s="22"/>
      <c r="AMF5" s="22"/>
      <c r="AMG5" s="22"/>
      <c r="AMH5" s="22"/>
      <c r="AMI5" s="22"/>
      <c r="AMJ5" s="22"/>
      <c r="AMK5" s="22"/>
      <c r="AML5" s="22"/>
      <c r="AMM5" s="22"/>
      <c r="AMN5" s="22"/>
      <c r="AMO5" s="22"/>
      <c r="AMP5" s="22"/>
      <c r="AMQ5" s="22"/>
      <c r="AMR5" s="22"/>
      <c r="AMS5" s="22"/>
      <c r="AMT5" s="22"/>
      <c r="AMU5" s="22"/>
      <c r="AMV5" s="22"/>
      <c r="AMW5" s="22"/>
      <c r="AMX5" s="22"/>
      <c r="AMY5" s="22"/>
      <c r="AMZ5" s="22"/>
      <c r="ANA5" s="22"/>
      <c r="ANB5" s="22"/>
      <c r="ANC5" s="22"/>
      <c r="AND5" s="22"/>
      <c r="ANE5" s="22"/>
      <c r="ANF5" s="22"/>
      <c r="ANG5" s="22"/>
      <c r="ANH5" s="22"/>
      <c r="ANI5" s="22"/>
      <c r="ANJ5" s="22"/>
      <c r="ANK5" s="22"/>
      <c r="ANL5" s="22"/>
      <c r="ANM5" s="22"/>
      <c r="ANN5" s="22"/>
      <c r="ANO5" s="22"/>
      <c r="ANP5" s="22"/>
      <c r="ANQ5" s="22"/>
      <c r="ANR5" s="22"/>
      <c r="ANS5" s="22"/>
      <c r="ANT5" s="22"/>
      <c r="ANU5" s="22"/>
      <c r="ANV5" s="22"/>
      <c r="ANW5" s="22"/>
      <c r="ANX5" s="22"/>
      <c r="ANY5" s="22"/>
      <c r="ANZ5" s="22"/>
      <c r="AOA5" s="22"/>
      <c r="AOB5" s="22"/>
      <c r="AOC5" s="22"/>
      <c r="AOD5" s="22"/>
      <c r="AOE5" s="22"/>
      <c r="AOF5" s="22"/>
      <c r="AOG5" s="22"/>
      <c r="AOH5" s="22"/>
      <c r="AOI5" s="22"/>
      <c r="AOJ5" s="22"/>
      <c r="AOK5" s="22"/>
      <c r="AOL5" s="22"/>
      <c r="AOM5" s="22"/>
      <c r="AON5" s="22"/>
      <c r="AOO5" s="22"/>
      <c r="AOP5" s="22"/>
      <c r="AOQ5" s="22"/>
      <c r="AOR5" s="22"/>
      <c r="AOS5" s="22"/>
      <c r="AOT5" s="22"/>
      <c r="AOU5" s="22"/>
      <c r="AOV5" s="22"/>
      <c r="AOW5" s="22"/>
      <c r="AOX5" s="22"/>
      <c r="AOY5" s="22"/>
      <c r="AOZ5" s="22"/>
      <c r="APA5" s="22"/>
      <c r="APB5" s="22"/>
      <c r="APC5" s="22"/>
      <c r="APD5" s="22"/>
      <c r="APE5" s="22"/>
      <c r="APF5" s="22"/>
      <c r="APG5" s="22"/>
      <c r="APH5" s="22"/>
      <c r="API5" s="22"/>
      <c r="APJ5" s="22"/>
      <c r="APK5" s="22"/>
      <c r="APL5" s="22"/>
      <c r="APM5" s="22"/>
      <c r="APN5" s="22"/>
      <c r="APO5" s="22"/>
      <c r="APP5" s="22"/>
      <c r="APQ5" s="22"/>
      <c r="APR5" s="22"/>
      <c r="APS5" s="22"/>
      <c r="APT5" s="22"/>
      <c r="APU5" s="22"/>
      <c r="APV5" s="22"/>
      <c r="APW5" s="22"/>
      <c r="APX5" s="22"/>
      <c r="APY5" s="22"/>
      <c r="APZ5" s="22"/>
      <c r="AQA5" s="22"/>
      <c r="AQB5" s="22"/>
      <c r="AQC5" s="22"/>
      <c r="AQD5" s="22"/>
      <c r="AQE5" s="22"/>
      <c r="AQF5" s="22"/>
      <c r="AQG5" s="22"/>
      <c r="AQH5" s="22"/>
      <c r="AQI5" s="22"/>
      <c r="AQJ5" s="22"/>
      <c r="AQK5" s="22"/>
      <c r="AQL5" s="22"/>
      <c r="AQM5" s="22"/>
      <c r="AQN5" s="22"/>
      <c r="AQO5" s="22"/>
      <c r="AQP5" s="22"/>
      <c r="AQQ5" s="22"/>
      <c r="AQR5" s="22"/>
      <c r="AQS5" s="22"/>
      <c r="AQT5" s="22"/>
      <c r="AQU5" s="22"/>
      <c r="AQV5" s="22"/>
      <c r="AQW5" s="22"/>
      <c r="AQX5" s="22"/>
      <c r="AQY5" s="22"/>
      <c r="AQZ5" s="22"/>
      <c r="ARA5" s="22"/>
      <c r="ARB5" s="22"/>
      <c r="ARC5" s="22"/>
      <c r="ARD5" s="22"/>
      <c r="ARE5" s="22"/>
      <c r="ARF5" s="22"/>
      <c r="ARG5" s="22"/>
      <c r="ARH5" s="22"/>
      <c r="ARI5" s="22"/>
      <c r="ARJ5" s="22"/>
      <c r="ARK5" s="22"/>
      <c r="ARL5" s="22"/>
      <c r="ARM5" s="22"/>
      <c r="ARN5" s="22"/>
      <c r="ARO5" s="22"/>
      <c r="ARP5" s="22"/>
      <c r="ARQ5" s="22"/>
      <c r="ARR5" s="22"/>
      <c r="ARS5" s="22"/>
      <c r="ART5" s="22"/>
      <c r="ARU5" s="22"/>
      <c r="ARV5" s="22"/>
      <c r="ARW5" s="22"/>
      <c r="ARX5" s="22"/>
      <c r="ARY5" s="22"/>
      <c r="ARZ5" s="22"/>
      <c r="ASA5" s="22"/>
      <c r="ASB5" s="22"/>
      <c r="ASC5" s="22"/>
      <c r="ASD5" s="22"/>
      <c r="ASE5" s="22"/>
      <c r="ASF5" s="22"/>
      <c r="ASG5" s="22"/>
      <c r="ASH5" s="22"/>
      <c r="ASI5" s="22"/>
      <c r="ASJ5" s="22"/>
      <c r="ASK5" s="22"/>
      <c r="ASL5" s="22"/>
      <c r="ASM5" s="22"/>
      <c r="ASN5" s="22"/>
      <c r="ASO5" s="22"/>
      <c r="ASP5" s="22"/>
      <c r="ASQ5" s="22"/>
      <c r="ASR5" s="22"/>
      <c r="ASS5" s="22"/>
      <c r="AST5" s="22"/>
      <c r="ASU5" s="22"/>
      <c r="ASV5" s="22"/>
      <c r="ASW5" s="22"/>
      <c r="ASX5" s="22"/>
      <c r="ASY5" s="22"/>
      <c r="ASZ5" s="22"/>
      <c r="ATA5" s="22"/>
      <c r="ATB5" s="22"/>
      <c r="ATC5" s="22"/>
      <c r="ATD5" s="22"/>
      <c r="ATE5" s="22"/>
      <c r="ATF5" s="22"/>
      <c r="ATG5" s="22"/>
      <c r="ATH5" s="22"/>
      <c r="ATI5" s="22"/>
      <c r="ATJ5" s="22"/>
      <c r="ATK5" s="22"/>
      <c r="ATL5" s="22"/>
      <c r="ATM5" s="22"/>
      <c r="ATN5" s="22"/>
      <c r="ATO5" s="22"/>
      <c r="ATP5" s="22"/>
      <c r="ATQ5" s="22"/>
      <c r="ATR5" s="22"/>
      <c r="ATS5" s="22"/>
      <c r="ATT5" s="22"/>
      <c r="ATU5" s="22"/>
      <c r="ATV5" s="22"/>
      <c r="ATW5" s="22"/>
      <c r="ATX5" s="22"/>
      <c r="ATY5" s="22"/>
      <c r="ATZ5" s="22"/>
      <c r="AUA5" s="22"/>
      <c r="AUB5" s="22"/>
      <c r="AUC5" s="22"/>
      <c r="AUD5" s="22"/>
      <c r="AUE5" s="22"/>
      <c r="AUF5" s="22"/>
      <c r="AUG5" s="22"/>
      <c r="AUH5" s="22"/>
      <c r="AUI5" s="22"/>
      <c r="AUJ5" s="22"/>
      <c r="AUK5" s="22"/>
      <c r="AUL5" s="22"/>
      <c r="AUM5" s="22"/>
      <c r="AUN5" s="22"/>
      <c r="AUO5" s="22"/>
      <c r="AUP5" s="22"/>
      <c r="AUQ5" s="22"/>
      <c r="AUR5" s="22"/>
      <c r="AUS5" s="22"/>
      <c r="AUT5" s="22"/>
      <c r="AUU5" s="22"/>
      <c r="AUV5" s="22"/>
      <c r="AUW5" s="22"/>
      <c r="AUX5" s="22"/>
      <c r="AUY5" s="22"/>
      <c r="AUZ5" s="22"/>
      <c r="AVA5" s="22"/>
      <c r="AVB5" s="22"/>
      <c r="AVC5" s="22"/>
      <c r="AVD5" s="22"/>
      <c r="AVE5" s="22"/>
      <c r="AVF5" s="22"/>
      <c r="AVG5" s="22"/>
      <c r="AVH5" s="22"/>
      <c r="AVI5" s="22"/>
      <c r="AVJ5" s="22"/>
      <c r="AVK5" s="22"/>
      <c r="AVL5" s="22"/>
      <c r="AVM5" s="22"/>
      <c r="AVN5" s="22"/>
      <c r="AVO5" s="22"/>
      <c r="AVP5" s="22"/>
      <c r="AVQ5" s="22"/>
      <c r="AVR5" s="22"/>
      <c r="AVS5" s="22"/>
      <c r="AVT5" s="22"/>
      <c r="AVU5" s="22"/>
      <c r="AVV5" s="22"/>
      <c r="AVW5" s="22"/>
      <c r="AVX5" s="22"/>
      <c r="AVY5" s="22"/>
      <c r="AVZ5" s="22"/>
      <c r="AWA5" s="22"/>
      <c r="AWB5" s="22"/>
      <c r="AWC5" s="22"/>
      <c r="AWD5" s="22"/>
      <c r="AWE5" s="22"/>
      <c r="AWF5" s="22"/>
      <c r="AWG5" s="22"/>
      <c r="AWH5" s="22"/>
      <c r="AWI5" s="22"/>
      <c r="AWJ5" s="22"/>
      <c r="AWK5" s="22"/>
      <c r="AWL5" s="22"/>
      <c r="AWM5" s="22"/>
      <c r="AWN5" s="22"/>
      <c r="AWO5" s="22"/>
      <c r="AWP5" s="22"/>
      <c r="AWQ5" s="22"/>
      <c r="AWR5" s="22"/>
      <c r="AWS5" s="22"/>
      <c r="AWT5" s="22"/>
      <c r="AWU5" s="22"/>
      <c r="AWV5" s="22"/>
      <c r="AWW5" s="22"/>
      <c r="AWX5" s="22"/>
      <c r="AWY5" s="22"/>
      <c r="AWZ5" s="22"/>
      <c r="AXA5" s="22"/>
      <c r="AXB5" s="22"/>
      <c r="AXC5" s="22"/>
      <c r="AXD5" s="22"/>
      <c r="AXE5" s="22"/>
      <c r="AXF5" s="22"/>
      <c r="AXG5" s="22"/>
      <c r="AXH5" s="22"/>
      <c r="AXI5" s="22"/>
      <c r="AXJ5" s="22"/>
      <c r="AXK5" s="22"/>
      <c r="AXL5" s="22"/>
      <c r="AXM5" s="22"/>
      <c r="AXN5" s="22"/>
      <c r="AXO5" s="22"/>
      <c r="AXP5" s="22"/>
      <c r="AXQ5" s="22"/>
      <c r="AXR5" s="22"/>
      <c r="AXS5" s="22"/>
      <c r="AXT5" s="22"/>
      <c r="AXU5" s="22"/>
      <c r="AXV5" s="22"/>
      <c r="AXW5" s="22"/>
      <c r="AXX5" s="22"/>
      <c r="AXY5" s="22"/>
      <c r="AXZ5" s="22"/>
      <c r="AYA5" s="22"/>
      <c r="AYB5" s="22"/>
      <c r="AYC5" s="22"/>
      <c r="AYD5" s="22"/>
      <c r="AYE5" s="22"/>
      <c r="AYF5" s="22"/>
      <c r="AYG5" s="22"/>
      <c r="AYH5" s="22"/>
      <c r="AYI5" s="22"/>
      <c r="AYJ5" s="22"/>
      <c r="AYK5" s="22"/>
      <c r="AYL5" s="22"/>
      <c r="AYM5" s="22"/>
      <c r="AYN5" s="22"/>
      <c r="AYO5" s="22"/>
      <c r="AYP5" s="22"/>
      <c r="AYQ5" s="22"/>
      <c r="AYR5" s="22"/>
      <c r="AYS5" s="22"/>
      <c r="AYT5" s="22"/>
      <c r="AYU5" s="22"/>
      <c r="AYV5" s="22"/>
      <c r="AYW5" s="22"/>
      <c r="AYX5" s="22"/>
      <c r="AYY5" s="22"/>
      <c r="AYZ5" s="22"/>
      <c r="AZA5" s="22"/>
      <c r="AZB5" s="22"/>
      <c r="AZC5" s="22"/>
      <c r="AZD5" s="22"/>
      <c r="AZE5" s="22"/>
      <c r="AZF5" s="22"/>
      <c r="AZG5" s="22"/>
      <c r="AZH5" s="22"/>
      <c r="AZI5" s="22"/>
      <c r="AZJ5" s="22"/>
      <c r="AZK5" s="22"/>
      <c r="AZL5" s="22"/>
      <c r="AZM5" s="22"/>
      <c r="AZN5" s="22"/>
      <c r="AZO5" s="22"/>
      <c r="AZP5" s="22"/>
      <c r="AZQ5" s="22"/>
      <c r="AZR5" s="22"/>
      <c r="AZS5" s="22"/>
      <c r="AZT5" s="22"/>
      <c r="AZU5" s="22"/>
      <c r="AZV5" s="22"/>
      <c r="AZW5" s="22"/>
      <c r="AZX5" s="22"/>
      <c r="AZY5" s="22"/>
      <c r="AZZ5" s="22"/>
      <c r="BAA5" s="22"/>
      <c r="BAB5" s="22"/>
      <c r="BAC5" s="22"/>
      <c r="BAD5" s="22"/>
      <c r="BAE5" s="22"/>
      <c r="BAF5" s="22"/>
      <c r="BAG5" s="22"/>
      <c r="BAH5" s="22"/>
      <c r="BAI5" s="22"/>
      <c r="BAJ5" s="22"/>
      <c r="BAK5" s="22"/>
      <c r="BAL5" s="22"/>
      <c r="BAM5" s="22"/>
      <c r="BAN5" s="22"/>
      <c r="BAO5" s="22"/>
      <c r="BAP5" s="22"/>
      <c r="BAQ5" s="22"/>
      <c r="BAR5" s="22"/>
      <c r="BAS5" s="22"/>
      <c r="BAT5" s="22"/>
      <c r="BAU5" s="22"/>
      <c r="BAV5" s="22"/>
      <c r="BAW5" s="22"/>
      <c r="BAX5" s="22"/>
      <c r="BAY5" s="22"/>
      <c r="BAZ5" s="22"/>
      <c r="BBA5" s="22"/>
      <c r="BBB5" s="22"/>
      <c r="BBC5" s="22"/>
      <c r="BBD5" s="22"/>
      <c r="BBE5" s="22"/>
      <c r="BBF5" s="22"/>
      <c r="BBG5" s="22"/>
      <c r="BBH5" s="22"/>
      <c r="BBI5" s="22"/>
      <c r="BBJ5" s="22"/>
      <c r="BBK5" s="22"/>
      <c r="BBL5" s="22"/>
      <c r="BBM5" s="22"/>
      <c r="BBN5" s="22"/>
      <c r="BBO5" s="22"/>
      <c r="BBP5" s="22"/>
      <c r="BBQ5" s="22"/>
      <c r="BBR5" s="22"/>
      <c r="BBS5" s="22"/>
      <c r="BBT5" s="22"/>
      <c r="BBU5" s="22"/>
      <c r="BBV5" s="22"/>
      <c r="BBW5" s="22"/>
      <c r="BBX5" s="22"/>
      <c r="BBY5" s="22"/>
      <c r="BBZ5" s="22"/>
      <c r="BCA5" s="22"/>
      <c r="BCB5" s="22"/>
      <c r="BCC5" s="22"/>
      <c r="BCD5" s="22"/>
      <c r="BCE5" s="22"/>
      <c r="BCF5" s="22"/>
      <c r="BCG5" s="22"/>
      <c r="BCH5" s="22"/>
      <c r="BCI5" s="22"/>
      <c r="BCJ5" s="22"/>
      <c r="BCK5" s="22"/>
      <c r="BCL5" s="22"/>
      <c r="BCM5" s="22"/>
      <c r="BCN5" s="22"/>
      <c r="BCO5" s="22"/>
      <c r="BCP5" s="22"/>
      <c r="BCQ5" s="22"/>
      <c r="BCR5" s="22"/>
      <c r="BCS5" s="22"/>
      <c r="BCT5" s="22"/>
      <c r="BCU5" s="22"/>
      <c r="BCV5" s="22"/>
      <c r="BCW5" s="22"/>
      <c r="BCX5" s="22"/>
      <c r="BCY5" s="22"/>
      <c r="BCZ5" s="22"/>
      <c r="BDA5" s="22"/>
      <c r="BDB5" s="22"/>
      <c r="BDC5" s="22"/>
      <c r="BDD5" s="22"/>
      <c r="BDE5" s="22"/>
      <c r="BDF5" s="22"/>
      <c r="BDG5" s="22"/>
      <c r="BDH5" s="22"/>
      <c r="BDI5" s="22"/>
      <c r="BDJ5" s="22"/>
      <c r="BDK5" s="22"/>
      <c r="BDL5" s="22"/>
      <c r="BDM5" s="22"/>
      <c r="BDN5" s="22"/>
      <c r="BDO5" s="22"/>
      <c r="BDP5" s="22"/>
      <c r="BDQ5" s="22"/>
      <c r="BDR5" s="22"/>
      <c r="BDS5" s="22"/>
      <c r="BDT5" s="22"/>
      <c r="BDU5" s="22"/>
      <c r="BDV5" s="22"/>
      <c r="BDW5" s="22"/>
      <c r="BDX5" s="22"/>
      <c r="BDY5" s="22"/>
      <c r="BDZ5" s="22"/>
      <c r="BEA5" s="22"/>
      <c r="BEB5" s="22"/>
      <c r="BEC5" s="22"/>
      <c r="BED5" s="22"/>
      <c r="BEE5" s="22"/>
      <c r="BEF5" s="22"/>
      <c r="BEG5" s="22"/>
      <c r="BEH5" s="22"/>
      <c r="BEI5" s="22"/>
      <c r="BEJ5" s="22"/>
    </row>
    <row r="6" spans="1:1492" s="22" customFormat="1" ht="15.6" customHeight="1" x14ac:dyDescent="0.3">
      <c r="B6" s="171" t="s">
        <v>227</v>
      </c>
      <c r="C6" s="162" t="s">
        <v>228</v>
      </c>
      <c r="D6" s="11">
        <v>17.850000000000001</v>
      </c>
      <c r="E6" s="164" t="s">
        <v>24</v>
      </c>
      <c r="F6" s="168"/>
      <c r="G6" s="162"/>
      <c r="H6" s="403">
        <v>17.5</v>
      </c>
      <c r="I6" s="164" t="s">
        <v>24</v>
      </c>
      <c r="J6" s="168"/>
      <c r="K6" s="162"/>
      <c r="L6" s="403">
        <v>17.16</v>
      </c>
      <c r="M6" s="164" t="s">
        <v>24</v>
      </c>
      <c r="N6" s="168"/>
      <c r="O6" s="162"/>
      <c r="P6" s="11">
        <f>ROUND(((T6*1.02)),2)</f>
        <v>16.82</v>
      </c>
      <c r="Q6" s="164" t="s">
        <v>24</v>
      </c>
      <c r="R6" s="168"/>
      <c r="S6" s="162"/>
      <c r="T6" s="11">
        <v>16.489999999999998</v>
      </c>
      <c r="U6" s="164" t="s">
        <v>24</v>
      </c>
      <c r="V6" s="11"/>
      <c r="W6" s="162"/>
      <c r="X6" s="120">
        <v>16.170000000000002</v>
      </c>
      <c r="Y6" s="164" t="s">
        <v>24</v>
      </c>
      <c r="Z6" s="120"/>
      <c r="AA6" s="162"/>
      <c r="AB6" s="283">
        <v>15.85</v>
      </c>
      <c r="AC6" s="164" t="s">
        <v>24</v>
      </c>
      <c r="AD6" s="333"/>
      <c r="AE6" s="162"/>
      <c r="AF6" s="278">
        <v>15.54</v>
      </c>
      <c r="AG6" s="164" t="s">
        <v>24</v>
      </c>
      <c r="AH6" s="283"/>
      <c r="AI6" s="164"/>
      <c r="AJ6" s="163">
        <v>15.54</v>
      </c>
      <c r="AK6" s="164" t="s">
        <v>24</v>
      </c>
      <c r="AL6" s="163"/>
      <c r="AM6" s="164"/>
      <c r="AN6" s="278">
        <v>15.24</v>
      </c>
      <c r="AO6" s="164" t="s">
        <v>24</v>
      </c>
      <c r="AP6" s="163"/>
      <c r="AQ6" s="164"/>
      <c r="AR6" s="278">
        <v>15.24</v>
      </c>
      <c r="AS6" s="164" t="s">
        <v>24</v>
      </c>
      <c r="AT6" s="163"/>
      <c r="AU6" s="164"/>
      <c r="AV6" s="163">
        <v>15.24</v>
      </c>
      <c r="AW6" s="164" t="s">
        <v>24</v>
      </c>
      <c r="AX6" s="163"/>
      <c r="AY6" s="164"/>
      <c r="AZ6" s="163">
        <v>15.24</v>
      </c>
      <c r="BA6" s="164" t="s">
        <v>24</v>
      </c>
      <c r="BB6" s="163"/>
      <c r="BC6" s="164"/>
      <c r="BD6" s="163">
        <v>14.94</v>
      </c>
      <c r="BE6" s="164" t="s">
        <v>24</v>
      </c>
      <c r="BF6" s="163"/>
      <c r="BG6" s="164"/>
      <c r="BH6" s="163">
        <v>14.94</v>
      </c>
      <c r="BI6" s="164" t="s">
        <v>24</v>
      </c>
      <c r="BJ6" s="163"/>
      <c r="BK6" s="164"/>
      <c r="BL6" s="163">
        <v>14.94</v>
      </c>
      <c r="BM6" s="164" t="s">
        <v>24</v>
      </c>
      <c r="BN6" s="163"/>
      <c r="BO6" s="164"/>
      <c r="BP6" s="163">
        <v>14.94</v>
      </c>
      <c r="BQ6" s="164" t="s">
        <v>24</v>
      </c>
      <c r="BR6" s="163"/>
      <c r="BS6" s="164"/>
      <c r="BT6" s="163">
        <v>14.65</v>
      </c>
      <c r="BU6" s="164" t="s">
        <v>24</v>
      </c>
      <c r="BV6" s="163"/>
      <c r="BW6" s="164"/>
      <c r="BX6" s="163">
        <v>14.65</v>
      </c>
      <c r="BY6" s="164" t="s">
        <v>24</v>
      </c>
      <c r="BZ6" s="163"/>
      <c r="CA6" s="164"/>
      <c r="CB6" s="163">
        <v>14.36</v>
      </c>
      <c r="CC6" s="164" t="s">
        <v>24</v>
      </c>
      <c r="CD6" s="163"/>
      <c r="CE6" s="164"/>
      <c r="CG6" s="163">
        <v>14.08</v>
      </c>
      <c r="CH6" s="164" t="s">
        <v>24</v>
      </c>
      <c r="CI6" s="163"/>
      <c r="CJ6" s="164"/>
    </row>
    <row r="7" spans="1:1492" ht="15.6" customHeight="1" x14ac:dyDescent="0.3">
      <c r="B7" s="548" t="s">
        <v>229</v>
      </c>
      <c r="C7" s="550" t="s">
        <v>230</v>
      </c>
      <c r="D7" s="7">
        <v>164.72</v>
      </c>
      <c r="E7" s="155" t="s">
        <v>231</v>
      </c>
      <c r="F7" s="432"/>
      <c r="G7" s="399"/>
      <c r="H7" s="101">
        <v>161.49</v>
      </c>
      <c r="I7" s="155" t="s">
        <v>231</v>
      </c>
      <c r="K7" s="399"/>
      <c r="L7" s="101">
        <v>158.32</v>
      </c>
      <c r="M7" s="155" t="s">
        <v>231</v>
      </c>
      <c r="O7" s="399"/>
      <c r="P7" s="7">
        <f t="shared" ref="P7:P8" si="0">ROUND(((T7*1.02)),2)</f>
        <v>155.22</v>
      </c>
      <c r="Q7" s="155" t="s">
        <v>231</v>
      </c>
      <c r="R7" s="212"/>
      <c r="S7" s="399"/>
      <c r="T7" s="5">
        <v>152.18</v>
      </c>
      <c r="U7" s="155" t="s">
        <v>231</v>
      </c>
      <c r="V7" s="7"/>
      <c r="W7" s="399"/>
      <c r="X7" s="28">
        <v>149.19999999999999</v>
      </c>
      <c r="Y7" s="155" t="s">
        <v>231</v>
      </c>
      <c r="Z7" s="114"/>
      <c r="AA7" s="399"/>
      <c r="AB7" s="180">
        <v>146.27000000000001</v>
      </c>
      <c r="AC7" s="155" t="s">
        <v>231</v>
      </c>
      <c r="AD7" s="334"/>
      <c r="AE7" s="399"/>
      <c r="AF7" s="280">
        <v>143.4</v>
      </c>
      <c r="AG7" s="155" t="s">
        <v>231</v>
      </c>
      <c r="AH7" s="284"/>
      <c r="AI7" s="155"/>
      <c r="AJ7" s="180">
        <v>143.4</v>
      </c>
      <c r="AK7" s="155" t="s">
        <v>231</v>
      </c>
      <c r="AL7" s="154"/>
      <c r="AM7" s="155"/>
      <c r="AN7" s="286">
        <v>140.59</v>
      </c>
      <c r="AO7" s="155" t="s">
        <v>231</v>
      </c>
      <c r="AP7" s="154"/>
      <c r="AQ7" s="155"/>
      <c r="AR7" s="286">
        <v>140.59</v>
      </c>
      <c r="AS7" s="155" t="s">
        <v>231</v>
      </c>
      <c r="AT7" s="154"/>
      <c r="AU7" s="155"/>
      <c r="AV7" s="180">
        <v>140.59</v>
      </c>
      <c r="AW7" s="155" t="s">
        <v>231</v>
      </c>
      <c r="AX7" s="154"/>
      <c r="AY7" s="155"/>
      <c r="AZ7" s="180">
        <v>140.59</v>
      </c>
      <c r="BA7" s="155" t="s">
        <v>231</v>
      </c>
      <c r="BB7" s="154"/>
      <c r="BC7" s="155"/>
      <c r="BD7" s="180">
        <v>137.83000000000001</v>
      </c>
      <c r="BE7" s="155" t="s">
        <v>231</v>
      </c>
      <c r="BF7" s="154"/>
      <c r="BG7" s="155"/>
      <c r="BH7" s="180">
        <v>117.73</v>
      </c>
      <c r="BI7" s="155" t="s">
        <v>231</v>
      </c>
      <c r="BJ7" s="154"/>
      <c r="BK7" s="155"/>
      <c r="BL7" s="180">
        <v>117.73</v>
      </c>
      <c r="BM7" s="155" t="s">
        <v>231</v>
      </c>
      <c r="BN7" s="154"/>
      <c r="BO7" s="155"/>
      <c r="BP7" s="180">
        <v>117.73</v>
      </c>
      <c r="BQ7" s="155" t="s">
        <v>231</v>
      </c>
      <c r="BR7" s="154"/>
      <c r="BS7" s="155"/>
      <c r="BT7" s="154">
        <v>115.42</v>
      </c>
      <c r="BU7" s="155" t="s">
        <v>231</v>
      </c>
      <c r="BV7" s="154"/>
      <c r="BW7" s="155"/>
      <c r="BX7" s="154">
        <v>115.42</v>
      </c>
      <c r="BY7" s="155" t="s">
        <v>231</v>
      </c>
      <c r="BZ7" s="154"/>
      <c r="CA7" s="155"/>
      <c r="CB7" s="154">
        <v>113.16</v>
      </c>
      <c r="CC7" s="155" t="s">
        <v>231</v>
      </c>
      <c r="CD7" s="154"/>
      <c r="CE7" s="155"/>
      <c r="CF7"/>
      <c r="CG7" s="154">
        <v>110.94</v>
      </c>
      <c r="CH7" s="155" t="s">
        <v>231</v>
      </c>
      <c r="CI7" s="154"/>
      <c r="CJ7" s="155"/>
    </row>
    <row r="8" spans="1:1492" s="113" customFormat="1" ht="15.6" customHeight="1" x14ac:dyDescent="0.3">
      <c r="B8" s="549"/>
      <c r="C8" s="551"/>
      <c r="D8" s="7">
        <v>3.34</v>
      </c>
      <c r="E8" s="157" t="s">
        <v>232</v>
      </c>
      <c r="F8" s="431"/>
      <c r="G8" s="401"/>
      <c r="H8" s="101">
        <v>3.27</v>
      </c>
      <c r="I8" s="157" t="s">
        <v>232</v>
      </c>
      <c r="J8" s="213"/>
      <c r="K8" s="401"/>
      <c r="L8" s="101">
        <v>3.21</v>
      </c>
      <c r="M8" s="157" t="s">
        <v>232</v>
      </c>
      <c r="N8" s="213"/>
      <c r="O8" s="401"/>
      <c r="P8" s="7">
        <f t="shared" si="0"/>
        <v>3.15</v>
      </c>
      <c r="Q8" s="157" t="s">
        <v>232</v>
      </c>
      <c r="R8" s="159"/>
      <c r="S8" s="401"/>
      <c r="T8" s="9">
        <v>3.09</v>
      </c>
      <c r="U8" s="157" t="s">
        <v>232</v>
      </c>
      <c r="V8" s="9"/>
      <c r="W8" s="401"/>
      <c r="X8" s="29">
        <v>3.03</v>
      </c>
      <c r="Y8" s="157" t="s">
        <v>232</v>
      </c>
      <c r="Z8" s="29"/>
      <c r="AA8" s="401"/>
      <c r="AB8" s="285">
        <v>2.97</v>
      </c>
      <c r="AC8" s="157" t="s">
        <v>232</v>
      </c>
      <c r="AD8" s="335"/>
      <c r="AE8" s="401"/>
      <c r="AF8" s="281">
        <v>2.91</v>
      </c>
      <c r="AG8" s="157" t="s">
        <v>232</v>
      </c>
      <c r="AH8" s="285"/>
      <c r="AI8" s="157"/>
      <c r="AJ8" s="156">
        <v>2.91</v>
      </c>
      <c r="AK8" s="157" t="s">
        <v>232</v>
      </c>
      <c r="AL8" s="156"/>
      <c r="AM8" s="157"/>
      <c r="AN8" s="281">
        <v>2.85</v>
      </c>
      <c r="AO8" s="157" t="s">
        <v>232</v>
      </c>
      <c r="AP8" s="156"/>
      <c r="AQ8" s="157"/>
      <c r="AR8" s="281">
        <v>2.85</v>
      </c>
      <c r="AS8" s="157" t="s">
        <v>232</v>
      </c>
      <c r="AT8" s="156"/>
      <c r="AU8" s="157"/>
      <c r="AV8" s="156">
        <v>2.85</v>
      </c>
      <c r="AW8" s="157" t="s">
        <v>232</v>
      </c>
      <c r="AX8" s="156"/>
      <c r="AY8" s="157"/>
      <c r="AZ8" s="156">
        <v>2.85</v>
      </c>
      <c r="BA8" s="157" t="s">
        <v>232</v>
      </c>
      <c r="BB8" s="156"/>
      <c r="BC8" s="157"/>
      <c r="BD8" s="156">
        <v>2.79</v>
      </c>
      <c r="BE8" s="157" t="s">
        <v>232</v>
      </c>
      <c r="BF8" s="156"/>
      <c r="BG8" s="157"/>
      <c r="BH8" s="156">
        <v>2.4300000000000002</v>
      </c>
      <c r="BI8" s="157" t="s">
        <v>232</v>
      </c>
      <c r="BJ8" s="156"/>
      <c r="BK8" s="157"/>
      <c r="BL8" s="156">
        <v>2.4300000000000002</v>
      </c>
      <c r="BM8" s="157" t="s">
        <v>232</v>
      </c>
      <c r="BN8" s="156"/>
      <c r="BO8" s="157"/>
      <c r="BP8" s="156">
        <v>2.4300000000000002</v>
      </c>
      <c r="BQ8" s="157" t="s">
        <v>232</v>
      </c>
      <c r="BR8" s="156"/>
      <c r="BS8" s="157"/>
      <c r="BT8" s="161">
        <v>2.38</v>
      </c>
      <c r="BU8" s="157" t="s">
        <v>232</v>
      </c>
      <c r="BV8" s="156"/>
      <c r="BW8" s="157"/>
      <c r="BX8" s="161">
        <v>2.38</v>
      </c>
      <c r="BY8" s="157" t="s">
        <v>232</v>
      </c>
      <c r="BZ8" s="156"/>
      <c r="CA8" s="157"/>
      <c r="CB8" s="156">
        <v>2.33</v>
      </c>
      <c r="CC8" s="157" t="s">
        <v>232</v>
      </c>
      <c r="CD8" s="156"/>
      <c r="CE8" s="157"/>
      <c r="CG8" s="156">
        <v>2.38</v>
      </c>
      <c r="CH8" s="157" t="s">
        <v>232</v>
      </c>
      <c r="CI8" s="156"/>
      <c r="CJ8" s="157"/>
    </row>
    <row r="9" spans="1:1492" ht="15.6" customHeight="1" x14ac:dyDescent="0.3">
      <c r="B9" s="548" t="s">
        <v>233</v>
      </c>
      <c r="C9" s="550" t="s">
        <v>230</v>
      </c>
      <c r="D9" s="284">
        <v>2066.9899999999998</v>
      </c>
      <c r="E9" s="155" t="s">
        <v>234</v>
      </c>
      <c r="F9" s="7">
        <v>54.7</v>
      </c>
      <c r="G9" s="155" t="s">
        <v>235</v>
      </c>
      <c r="H9" s="284">
        <v>2066.9899999999998</v>
      </c>
      <c r="I9" s="155" t="s">
        <v>234</v>
      </c>
      <c r="J9" s="212">
        <v>53.63</v>
      </c>
      <c r="K9" s="155" t="s">
        <v>235</v>
      </c>
      <c r="L9" s="284">
        <v>2066.9899999999998</v>
      </c>
      <c r="M9" s="155" t="s">
        <v>234</v>
      </c>
      <c r="N9" s="371">
        <v>52.58</v>
      </c>
      <c r="O9" s="155" t="s">
        <v>236</v>
      </c>
      <c r="P9" s="284">
        <v>2066.9899999999998</v>
      </c>
      <c r="Q9" s="155" t="s">
        <v>234</v>
      </c>
      <c r="R9" s="7">
        <f>ROUND(((V9*1.02)),2)</f>
        <v>51.55</v>
      </c>
      <c r="S9" s="155" t="s">
        <v>236</v>
      </c>
      <c r="T9" s="284">
        <v>2066.9899999999998</v>
      </c>
      <c r="U9" s="155" t="s">
        <v>234</v>
      </c>
      <c r="V9" s="371">
        <v>50.54</v>
      </c>
      <c r="W9" s="155" t="s">
        <v>236</v>
      </c>
      <c r="X9" s="284">
        <v>2066.9899999999998</v>
      </c>
      <c r="Y9" s="155" t="s">
        <v>234</v>
      </c>
      <c r="Z9" s="28">
        <v>49.55</v>
      </c>
      <c r="AA9" s="155" t="s">
        <v>236</v>
      </c>
      <c r="AB9" s="284">
        <v>2066.9899999999998</v>
      </c>
      <c r="AC9" s="155" t="s">
        <v>234</v>
      </c>
      <c r="AD9" s="336">
        <v>48.58</v>
      </c>
      <c r="AE9" s="155" t="s">
        <v>236</v>
      </c>
      <c r="AF9" s="284">
        <v>2066.9899999999998</v>
      </c>
      <c r="AG9" s="155" t="s">
        <v>234</v>
      </c>
      <c r="AH9" s="180">
        <v>47.63</v>
      </c>
      <c r="AI9" s="155" t="s">
        <v>236</v>
      </c>
      <c r="AJ9" s="180">
        <v>1940.96</v>
      </c>
      <c r="AK9" s="155" t="s">
        <v>234</v>
      </c>
      <c r="AL9" s="180">
        <v>47.63</v>
      </c>
      <c r="AM9" s="155" t="s">
        <v>236</v>
      </c>
      <c r="AN9" s="180">
        <v>1940.96</v>
      </c>
      <c r="AO9" s="155" t="s">
        <v>234</v>
      </c>
      <c r="AP9" s="180">
        <v>46.7</v>
      </c>
      <c r="AQ9" s="155" t="s">
        <v>236</v>
      </c>
      <c r="AR9" s="180">
        <v>1940.96</v>
      </c>
      <c r="AS9" s="155" t="s">
        <v>234</v>
      </c>
      <c r="AT9" s="180">
        <v>46.7</v>
      </c>
      <c r="AU9" s="155" t="s">
        <v>236</v>
      </c>
      <c r="AV9" s="180">
        <v>1940.96</v>
      </c>
      <c r="AW9" s="155" t="s">
        <v>234</v>
      </c>
      <c r="AX9" s="180">
        <v>46.7</v>
      </c>
      <c r="AY9" s="155" t="s">
        <v>236</v>
      </c>
      <c r="AZ9" s="180">
        <v>1979.36</v>
      </c>
      <c r="BA9" s="155" t="s">
        <v>234</v>
      </c>
      <c r="BB9" s="180">
        <v>46.7</v>
      </c>
      <c r="BC9" s="155" t="s">
        <v>236</v>
      </c>
      <c r="BD9" s="180">
        <v>1979.36</v>
      </c>
      <c r="BE9" s="155" t="s">
        <v>234</v>
      </c>
      <c r="BF9" s="154">
        <v>45.78</v>
      </c>
      <c r="BG9" s="155" t="s">
        <v>236</v>
      </c>
      <c r="BH9" s="180">
        <v>2015.07</v>
      </c>
      <c r="BI9" s="155" t="s">
        <v>234</v>
      </c>
      <c r="BJ9" s="180">
        <v>45.78</v>
      </c>
      <c r="BK9" s="155" t="s">
        <v>236</v>
      </c>
      <c r="BL9" s="180">
        <v>2015.07</v>
      </c>
      <c r="BM9" s="155" t="s">
        <v>234</v>
      </c>
      <c r="BN9" s="180">
        <v>45.78</v>
      </c>
      <c r="BO9" s="155" t="s">
        <v>236</v>
      </c>
      <c r="BP9" s="180">
        <v>2045.8</v>
      </c>
      <c r="BQ9" s="155" t="s">
        <v>234</v>
      </c>
      <c r="BR9" s="180">
        <v>45.78</v>
      </c>
      <c r="BS9" s="155" t="s">
        <v>236</v>
      </c>
      <c r="BT9" s="180">
        <v>2045.8</v>
      </c>
      <c r="BU9" s="155" t="s">
        <v>234</v>
      </c>
      <c r="BV9" s="154">
        <v>44.88</v>
      </c>
      <c r="BW9" s="155" t="s">
        <v>236</v>
      </c>
      <c r="BX9" s="158">
        <v>2110.37</v>
      </c>
      <c r="BY9" s="155" t="s">
        <v>234</v>
      </c>
      <c r="BZ9" s="154">
        <v>44.88</v>
      </c>
      <c r="CA9" s="155" t="s">
        <v>236</v>
      </c>
      <c r="CB9" s="158">
        <v>2110.89</v>
      </c>
      <c r="CC9" s="155" t="s">
        <v>234</v>
      </c>
      <c r="CD9" s="154">
        <v>44</v>
      </c>
      <c r="CE9" s="155" t="s">
        <v>236</v>
      </c>
      <c r="CF9"/>
      <c r="CG9" s="158">
        <v>2110.89</v>
      </c>
      <c r="CH9" s="155" t="s">
        <v>234</v>
      </c>
      <c r="CI9" s="154">
        <v>43.14</v>
      </c>
      <c r="CJ9" s="155" t="s">
        <v>236</v>
      </c>
    </row>
    <row r="10" spans="1:1492" ht="15.6" customHeight="1" x14ac:dyDescent="0.3">
      <c r="B10" s="555"/>
      <c r="C10" s="556"/>
      <c r="D10" s="149">
        <v>4133.9799999999996</v>
      </c>
      <c r="E10" s="155" t="s">
        <v>237</v>
      </c>
      <c r="G10" s="400"/>
      <c r="H10" s="149">
        <v>4133.9799999999996</v>
      </c>
      <c r="I10" s="155" t="s">
        <v>237</v>
      </c>
      <c r="K10" s="400"/>
      <c r="L10" s="149">
        <v>4133.9799999999996</v>
      </c>
      <c r="M10" s="155" t="s">
        <v>237</v>
      </c>
      <c r="O10" s="400"/>
      <c r="P10" s="149">
        <v>4133.9799999999996</v>
      </c>
      <c r="Q10" s="155" t="s">
        <v>237</v>
      </c>
      <c r="S10" s="400"/>
      <c r="T10" s="149">
        <v>4133.9799999999996</v>
      </c>
      <c r="U10" s="155" t="s">
        <v>237</v>
      </c>
      <c r="W10" s="400"/>
      <c r="X10" s="149">
        <v>4133.9799999999996</v>
      </c>
      <c r="Y10" s="155" t="s">
        <v>237</v>
      </c>
      <c r="Z10" s="28"/>
      <c r="AA10" s="400"/>
      <c r="AB10" s="149">
        <v>4133.9799999999996</v>
      </c>
      <c r="AC10" s="155" t="s">
        <v>237</v>
      </c>
      <c r="AD10" s="337"/>
      <c r="AE10" s="400"/>
      <c r="AF10" s="149">
        <v>4133.9799999999996</v>
      </c>
      <c r="AG10" s="155" t="s">
        <v>237</v>
      </c>
      <c r="AI10" s="155"/>
      <c r="AJ10" s="154">
        <v>3881.92</v>
      </c>
      <c r="AK10" s="155" t="s">
        <v>237</v>
      </c>
      <c r="AL10" s="154"/>
      <c r="AM10" s="155"/>
      <c r="AN10" s="154">
        <v>3881.92</v>
      </c>
      <c r="AO10" s="155" t="s">
        <v>237</v>
      </c>
      <c r="AP10" s="154"/>
      <c r="AQ10" s="155"/>
      <c r="AR10" s="154">
        <v>3881.92</v>
      </c>
      <c r="AS10" s="155" t="s">
        <v>237</v>
      </c>
      <c r="AT10" s="154"/>
      <c r="AU10" s="155"/>
      <c r="AV10" s="154">
        <v>3881.92</v>
      </c>
      <c r="AW10" s="155" t="s">
        <v>237</v>
      </c>
      <c r="AX10" s="154"/>
      <c r="AY10" s="155"/>
      <c r="AZ10" s="154">
        <v>3958.72</v>
      </c>
      <c r="BA10" s="155" t="s">
        <v>237</v>
      </c>
      <c r="BB10" s="154"/>
      <c r="BC10" s="155"/>
      <c r="BD10" s="154">
        <v>3958.72</v>
      </c>
      <c r="BE10" s="155" t="s">
        <v>237</v>
      </c>
      <c r="BF10" s="154"/>
      <c r="BG10" s="155"/>
      <c r="BH10" s="154">
        <v>4030.14</v>
      </c>
      <c r="BI10" s="155" t="s">
        <v>237</v>
      </c>
      <c r="BJ10" s="154"/>
      <c r="BK10" s="155"/>
      <c r="BL10" s="154">
        <v>4030.14</v>
      </c>
      <c r="BM10" s="155" t="s">
        <v>237</v>
      </c>
      <c r="BN10" s="154"/>
      <c r="BO10" s="155"/>
      <c r="BP10" s="154">
        <v>4091.6</v>
      </c>
      <c r="BQ10" s="155" t="s">
        <v>237</v>
      </c>
      <c r="BR10" s="154"/>
      <c r="BS10" s="155"/>
      <c r="BT10" s="154">
        <v>4091.6</v>
      </c>
      <c r="BU10" s="155" t="s">
        <v>237</v>
      </c>
      <c r="BV10" s="154"/>
      <c r="BW10" s="155"/>
      <c r="BX10" s="158">
        <v>4220.74</v>
      </c>
      <c r="BY10" s="155" t="s">
        <v>237</v>
      </c>
      <c r="BZ10" s="154"/>
      <c r="CA10" s="155"/>
      <c r="CB10" s="158">
        <v>4221.78</v>
      </c>
      <c r="CC10" s="155" t="s">
        <v>237</v>
      </c>
      <c r="CD10" s="154"/>
      <c r="CE10" s="155"/>
      <c r="CF10"/>
      <c r="CG10" s="158">
        <v>4221.78</v>
      </c>
      <c r="CH10" s="155" t="s">
        <v>237</v>
      </c>
      <c r="CI10" s="154"/>
      <c r="CJ10" s="155"/>
    </row>
    <row r="11" spans="1:1492" s="113" customFormat="1" ht="15.6" customHeight="1" x14ac:dyDescent="0.3">
      <c r="B11" s="549"/>
      <c r="C11" s="551"/>
      <c r="D11" s="285">
        <v>6200.9699999999993</v>
      </c>
      <c r="E11" s="157" t="s">
        <v>238</v>
      </c>
      <c r="F11" s="159"/>
      <c r="G11" s="401"/>
      <c r="H11" s="285">
        <v>6200.9699999999993</v>
      </c>
      <c r="I11" s="157" t="s">
        <v>238</v>
      </c>
      <c r="J11" s="159"/>
      <c r="K11" s="401"/>
      <c r="L11" s="285">
        <v>6200.9699999999993</v>
      </c>
      <c r="M11" s="157" t="s">
        <v>238</v>
      </c>
      <c r="N11" s="159"/>
      <c r="O11" s="401"/>
      <c r="P11" s="285">
        <v>6200.9699999999993</v>
      </c>
      <c r="Q11" s="157" t="s">
        <v>238</v>
      </c>
      <c r="R11" s="159"/>
      <c r="S11" s="401"/>
      <c r="T11" s="285">
        <v>6200.9699999999993</v>
      </c>
      <c r="U11" s="157" t="s">
        <v>238</v>
      </c>
      <c r="V11" s="159"/>
      <c r="W11" s="401"/>
      <c r="X11" s="285">
        <v>6200.9699999999993</v>
      </c>
      <c r="Y11" s="157" t="s">
        <v>238</v>
      </c>
      <c r="Z11" s="29"/>
      <c r="AA11" s="401"/>
      <c r="AB11" s="285">
        <v>6200.9699999999993</v>
      </c>
      <c r="AC11" s="157" t="s">
        <v>238</v>
      </c>
      <c r="AD11" s="335"/>
      <c r="AE11" s="401"/>
      <c r="AF11" s="285">
        <v>6200.9699999999993</v>
      </c>
      <c r="AG11" s="157" t="s">
        <v>238</v>
      </c>
      <c r="AH11" s="285"/>
      <c r="AI11" s="157"/>
      <c r="AJ11" s="156">
        <v>5822.88</v>
      </c>
      <c r="AK11" s="157" t="s">
        <v>238</v>
      </c>
      <c r="AL11" s="156"/>
      <c r="AM11" s="157"/>
      <c r="AN11" s="156">
        <v>5822.88</v>
      </c>
      <c r="AO11" s="157" t="s">
        <v>238</v>
      </c>
      <c r="AP11" s="156"/>
      <c r="AQ11" s="157"/>
      <c r="AR11" s="156">
        <v>5822.88</v>
      </c>
      <c r="AS11" s="157" t="s">
        <v>238</v>
      </c>
      <c r="AT11" s="156"/>
      <c r="AU11" s="157"/>
      <c r="AV11" s="156">
        <v>5822.88</v>
      </c>
      <c r="AW11" s="157" t="s">
        <v>238</v>
      </c>
      <c r="AX11" s="156"/>
      <c r="AY11" s="157"/>
      <c r="AZ11" s="156">
        <v>5938.08</v>
      </c>
      <c r="BA11" s="157" t="s">
        <v>238</v>
      </c>
      <c r="BB11" s="156"/>
      <c r="BC11" s="157"/>
      <c r="BD11" s="156">
        <v>5938.08</v>
      </c>
      <c r="BE11" s="157" t="s">
        <v>238</v>
      </c>
      <c r="BF11" s="156"/>
      <c r="BG11" s="157"/>
      <c r="BH11" s="156">
        <v>6045.21</v>
      </c>
      <c r="BI11" s="157" t="s">
        <v>238</v>
      </c>
      <c r="BJ11" s="156"/>
      <c r="BK11" s="157"/>
      <c r="BL11" s="156">
        <v>6045.21</v>
      </c>
      <c r="BM11" s="157" t="s">
        <v>238</v>
      </c>
      <c r="BN11" s="156"/>
      <c r="BO11" s="157"/>
      <c r="BP11" s="156">
        <v>6137.4</v>
      </c>
      <c r="BQ11" s="157" t="s">
        <v>238</v>
      </c>
      <c r="BR11" s="156"/>
      <c r="BS11" s="157"/>
      <c r="BT11" s="156">
        <v>6137.4</v>
      </c>
      <c r="BU11" s="157" t="s">
        <v>238</v>
      </c>
      <c r="BV11" s="156"/>
      <c r="BW11" s="157"/>
      <c r="BX11" s="161">
        <v>6331.11</v>
      </c>
      <c r="BY11" s="157" t="s">
        <v>238</v>
      </c>
      <c r="BZ11" s="156"/>
      <c r="CA11" s="157"/>
      <c r="CB11" s="161">
        <v>6332.67</v>
      </c>
      <c r="CC11" s="157" t="s">
        <v>238</v>
      </c>
      <c r="CD11" s="156"/>
      <c r="CE11" s="157"/>
      <c r="CG11" s="161">
        <v>6332.67</v>
      </c>
      <c r="CH11" s="157" t="s">
        <v>238</v>
      </c>
      <c r="CI11" s="156"/>
      <c r="CJ11" s="157"/>
    </row>
    <row r="12" spans="1:1492" ht="15.6" customHeight="1" x14ac:dyDescent="0.3">
      <c r="A12" s="146"/>
      <c r="B12" s="548" t="s">
        <v>239</v>
      </c>
      <c r="C12" s="550" t="s">
        <v>230</v>
      </c>
      <c r="D12" s="7">
        <v>332.94</v>
      </c>
      <c r="E12" s="155" t="s">
        <v>231</v>
      </c>
      <c r="F12" s="212"/>
      <c r="G12" s="399"/>
      <c r="H12" s="371">
        <v>326.41000000000003</v>
      </c>
      <c r="I12" s="155" t="s">
        <v>231</v>
      </c>
      <c r="J12" s="212"/>
      <c r="K12" s="399"/>
      <c r="L12" s="371">
        <v>320.01</v>
      </c>
      <c r="M12" s="155" t="s">
        <v>231</v>
      </c>
      <c r="N12" s="212"/>
      <c r="O12" s="399"/>
      <c r="P12" s="5">
        <f t="shared" ref="P12:P15" si="1">ROUND(((T12*1.02)),2)</f>
        <v>313.74</v>
      </c>
      <c r="Q12" s="155" t="s">
        <v>231</v>
      </c>
      <c r="R12" s="212"/>
      <c r="S12" s="399"/>
      <c r="T12" s="5">
        <v>307.58999999999997</v>
      </c>
      <c r="U12" s="155" t="s">
        <v>231</v>
      </c>
      <c r="V12" s="7"/>
      <c r="W12" s="399"/>
      <c r="X12" s="28">
        <v>301.56</v>
      </c>
      <c r="Y12" s="155" t="s">
        <v>231</v>
      </c>
      <c r="Z12" s="114"/>
      <c r="AA12" s="399"/>
      <c r="AB12" s="180">
        <v>295.64999999999998</v>
      </c>
      <c r="AC12" s="155" t="s">
        <v>231</v>
      </c>
      <c r="AD12" s="334"/>
      <c r="AE12" s="399"/>
      <c r="AF12" s="280">
        <v>289.85000000000002</v>
      </c>
      <c r="AG12" s="155" t="s">
        <v>231</v>
      </c>
      <c r="AH12" s="284"/>
      <c r="AI12" s="155"/>
      <c r="AJ12" s="286">
        <v>236.49</v>
      </c>
      <c r="AK12" s="155" t="s">
        <v>231</v>
      </c>
      <c r="AL12" s="284"/>
      <c r="AM12" s="155"/>
      <c r="AN12" s="180">
        <v>231.85</v>
      </c>
      <c r="AO12" s="155" t="s">
        <v>231</v>
      </c>
      <c r="AP12" s="154"/>
      <c r="AQ12" s="155"/>
      <c r="AR12" s="180">
        <v>231.85</v>
      </c>
      <c r="AS12" s="155" t="s">
        <v>231</v>
      </c>
      <c r="AT12" s="154"/>
      <c r="AU12" s="155"/>
      <c r="AV12" s="154"/>
      <c r="AW12" s="155"/>
      <c r="AX12" s="154"/>
      <c r="AY12" s="155"/>
      <c r="AZ12" s="154"/>
      <c r="BA12" s="155"/>
      <c r="BB12" s="154"/>
      <c r="BC12" s="155"/>
      <c r="BD12" s="154"/>
      <c r="BE12" s="155"/>
      <c r="BF12" s="154"/>
      <c r="BG12" s="155"/>
      <c r="BH12" s="154"/>
      <c r="BI12" s="155"/>
      <c r="BJ12" s="154"/>
      <c r="BK12" s="155"/>
      <c r="BL12" s="154"/>
      <c r="BM12" s="155"/>
      <c r="BN12" s="154"/>
      <c r="BO12" s="155"/>
      <c r="BP12" s="154"/>
      <c r="BQ12" s="155"/>
      <c r="BR12" s="154"/>
      <c r="BS12" s="155"/>
      <c r="BT12" s="154"/>
      <c r="BU12" s="155"/>
      <c r="BV12" s="154"/>
      <c r="BW12" s="155"/>
      <c r="BX12" s="158"/>
      <c r="BY12" s="155"/>
      <c r="BZ12" s="154"/>
      <c r="CA12" s="155"/>
      <c r="CB12" s="158"/>
      <c r="CC12" s="155"/>
      <c r="CD12" s="154"/>
      <c r="CE12" s="155"/>
      <c r="CF12"/>
      <c r="CG12" s="158"/>
      <c r="CH12" s="155"/>
      <c r="CI12" s="154"/>
      <c r="CJ12" s="155"/>
    </row>
    <row r="13" spans="1:1492" ht="15.6" customHeight="1" x14ac:dyDescent="0.3">
      <c r="A13" s="113"/>
      <c r="B13" s="549"/>
      <c r="C13" s="551"/>
      <c r="D13" s="29">
        <v>5.2</v>
      </c>
      <c r="E13" s="157" t="s">
        <v>232</v>
      </c>
      <c r="F13" s="159"/>
      <c r="G13" s="401"/>
      <c r="H13" s="285">
        <v>5.0999999999999996</v>
      </c>
      <c r="I13" s="157" t="s">
        <v>232</v>
      </c>
      <c r="J13" s="159"/>
      <c r="K13" s="401"/>
      <c r="L13" s="410">
        <v>5</v>
      </c>
      <c r="M13" s="157" t="s">
        <v>232</v>
      </c>
      <c r="N13" s="159"/>
      <c r="O13" s="401"/>
      <c r="P13" s="88">
        <f t="shared" si="1"/>
        <v>4.9000000000000004</v>
      </c>
      <c r="Q13" s="157" t="s">
        <v>232</v>
      </c>
      <c r="R13" s="159"/>
      <c r="S13" s="401"/>
      <c r="T13" s="88">
        <v>4.8</v>
      </c>
      <c r="U13" s="157" t="s">
        <v>232</v>
      </c>
      <c r="V13" s="9"/>
      <c r="W13" s="401"/>
      <c r="X13" s="29">
        <v>4.71</v>
      </c>
      <c r="Y13" s="157" t="s">
        <v>232</v>
      </c>
      <c r="Z13" s="29"/>
      <c r="AA13" s="401"/>
      <c r="AB13" s="285">
        <v>4.62</v>
      </c>
      <c r="AC13" s="157" t="s">
        <v>232</v>
      </c>
      <c r="AD13" s="335"/>
      <c r="AE13" s="401"/>
      <c r="AF13" s="281">
        <v>4.53</v>
      </c>
      <c r="AG13" s="157" t="s">
        <v>232</v>
      </c>
      <c r="AH13" s="285"/>
      <c r="AI13" s="157"/>
      <c r="AJ13" s="281">
        <v>3.37</v>
      </c>
      <c r="AK13" s="157" t="s">
        <v>232</v>
      </c>
      <c r="AL13" s="285"/>
      <c r="AM13" s="157"/>
      <c r="AN13" s="156">
        <v>3.3</v>
      </c>
      <c r="AO13" s="157" t="s">
        <v>232</v>
      </c>
      <c r="AP13" s="154"/>
      <c r="AQ13" s="155"/>
      <c r="AR13" s="156">
        <v>3.3</v>
      </c>
      <c r="AS13" s="157" t="s">
        <v>232</v>
      </c>
      <c r="AT13" s="154"/>
      <c r="AU13" s="155"/>
      <c r="AV13" s="154"/>
      <c r="AW13" s="155"/>
      <c r="AX13" s="154"/>
      <c r="AY13" s="155"/>
      <c r="AZ13" s="154"/>
      <c r="BA13" s="155"/>
      <c r="BB13" s="154"/>
      <c r="BC13" s="155"/>
      <c r="BD13" s="154"/>
      <c r="BE13" s="155"/>
      <c r="BF13" s="154"/>
      <c r="BG13" s="155"/>
      <c r="BH13" s="154"/>
      <c r="BI13" s="155"/>
      <c r="BJ13" s="154"/>
      <c r="BK13" s="155"/>
      <c r="BL13" s="154"/>
      <c r="BM13" s="155"/>
      <c r="BN13" s="154"/>
      <c r="BO13" s="155"/>
      <c r="BP13" s="154"/>
      <c r="BQ13" s="155"/>
      <c r="BR13" s="154"/>
      <c r="BS13" s="155"/>
      <c r="BT13" s="154"/>
      <c r="BU13" s="155"/>
      <c r="BV13" s="154"/>
      <c r="BW13" s="155"/>
      <c r="BX13" s="158"/>
      <c r="BY13" s="155"/>
      <c r="BZ13" s="154"/>
      <c r="CA13" s="155"/>
      <c r="CB13" s="158"/>
      <c r="CC13" s="155"/>
      <c r="CD13" s="154"/>
      <c r="CE13" s="155"/>
      <c r="CF13"/>
      <c r="CG13" s="158"/>
      <c r="CH13" s="155"/>
      <c r="CI13" s="154"/>
      <c r="CJ13" s="155"/>
    </row>
    <row r="14" spans="1:1492" ht="15.6" customHeight="1" x14ac:dyDescent="0.3">
      <c r="B14" s="548" t="s">
        <v>239</v>
      </c>
      <c r="C14" s="550" t="s">
        <v>240</v>
      </c>
      <c r="E14" s="155"/>
      <c r="F14" s="432"/>
      <c r="G14" s="399"/>
      <c r="I14" s="155"/>
      <c r="K14" s="399"/>
      <c r="L14" s="101">
        <v>259.64</v>
      </c>
      <c r="M14" s="155" t="s">
        <v>231</v>
      </c>
      <c r="O14" s="399"/>
      <c r="P14" s="7">
        <f t="shared" si="1"/>
        <v>254.55</v>
      </c>
      <c r="Q14" s="155" t="s">
        <v>231</v>
      </c>
      <c r="R14" s="212"/>
      <c r="S14" s="399"/>
      <c r="T14" s="5">
        <v>249.56</v>
      </c>
      <c r="U14" s="155" t="s">
        <v>231</v>
      </c>
      <c r="V14" s="7"/>
      <c r="W14" s="399"/>
      <c r="X14" s="28">
        <v>244.67</v>
      </c>
      <c r="Y14" s="155" t="s">
        <v>231</v>
      </c>
      <c r="Z14" s="28"/>
      <c r="AA14" s="399"/>
      <c r="AB14" s="180">
        <v>239.87</v>
      </c>
      <c r="AC14" s="155" t="s">
        <v>231</v>
      </c>
      <c r="AD14" s="334"/>
      <c r="AE14" s="399"/>
      <c r="AF14" s="280">
        <v>235.17</v>
      </c>
      <c r="AG14" s="155" t="s">
        <v>231</v>
      </c>
      <c r="AH14" s="284"/>
      <c r="AI14" s="155"/>
      <c r="AJ14" s="286">
        <v>191.87</v>
      </c>
      <c r="AK14" s="155" t="s">
        <v>231</v>
      </c>
      <c r="AL14" s="284"/>
      <c r="AM14" s="155"/>
      <c r="AN14" s="180">
        <v>188.11</v>
      </c>
      <c r="AO14" s="155" t="s">
        <v>231</v>
      </c>
      <c r="AP14" s="154"/>
      <c r="AQ14" s="155"/>
      <c r="AR14" s="180">
        <v>188.11</v>
      </c>
      <c r="AS14" s="155" t="s">
        <v>231</v>
      </c>
      <c r="AT14" s="154"/>
      <c r="AU14" s="155"/>
      <c r="AV14" s="154"/>
      <c r="AW14" s="155"/>
      <c r="AX14" s="154"/>
      <c r="AY14" s="155"/>
      <c r="AZ14" s="154"/>
      <c r="BA14" s="155"/>
      <c r="BB14" s="154"/>
      <c r="BC14" s="155"/>
      <c r="BD14" s="154"/>
      <c r="BE14" s="155"/>
      <c r="BF14" s="154"/>
      <c r="BG14" s="155"/>
      <c r="BH14" s="154"/>
      <c r="BI14" s="155"/>
      <c r="BJ14" s="154"/>
      <c r="BK14" s="155"/>
      <c r="BL14" s="154"/>
      <c r="BM14" s="155"/>
      <c r="BN14" s="154"/>
      <c r="BO14" s="155"/>
      <c r="BP14" s="154"/>
      <c r="BQ14" s="155"/>
      <c r="BR14" s="154"/>
      <c r="BS14" s="155"/>
      <c r="BT14" s="154"/>
      <c r="BU14" s="155"/>
      <c r="BV14" s="154"/>
      <c r="BW14" s="155"/>
      <c r="BX14" s="158"/>
      <c r="BY14" s="155"/>
      <c r="BZ14" s="154"/>
      <c r="CA14" s="155"/>
      <c r="CB14" s="158"/>
      <c r="CC14" s="155"/>
      <c r="CD14" s="154"/>
      <c r="CE14" s="155"/>
      <c r="CF14"/>
      <c r="CG14" s="158"/>
      <c r="CH14" s="155"/>
      <c r="CI14" s="154"/>
      <c r="CJ14" s="155"/>
    </row>
    <row r="15" spans="1:1492" ht="15.6" customHeight="1" x14ac:dyDescent="0.3">
      <c r="B15" s="549"/>
      <c r="C15" s="551"/>
      <c r="E15" s="155"/>
      <c r="F15" s="431"/>
      <c r="G15" s="400"/>
      <c r="I15" s="155"/>
      <c r="K15" s="400"/>
      <c r="L15" s="101">
        <v>4.09</v>
      </c>
      <c r="M15" s="155" t="s">
        <v>232</v>
      </c>
      <c r="O15" s="400"/>
      <c r="P15" s="7">
        <f t="shared" si="1"/>
        <v>4.01</v>
      </c>
      <c r="Q15" s="155" t="s">
        <v>232</v>
      </c>
      <c r="R15" s="159"/>
      <c r="S15" s="400"/>
      <c r="T15" s="9">
        <v>3.93</v>
      </c>
      <c r="U15" s="155" t="s">
        <v>232</v>
      </c>
      <c r="V15" s="9"/>
      <c r="W15" s="400"/>
      <c r="X15" s="29">
        <v>3.85</v>
      </c>
      <c r="Y15" s="155" t="s">
        <v>232</v>
      </c>
      <c r="Z15" s="28"/>
      <c r="AA15" s="400"/>
      <c r="AB15" s="149">
        <v>3.77</v>
      </c>
      <c r="AC15" s="155" t="s">
        <v>232</v>
      </c>
      <c r="AD15" s="337"/>
      <c r="AE15" s="400"/>
      <c r="AF15" s="279">
        <v>3.7</v>
      </c>
      <c r="AG15" s="155" t="s">
        <v>232</v>
      </c>
      <c r="AI15" s="155"/>
      <c r="AJ15" s="279">
        <v>2.75</v>
      </c>
      <c r="AK15" s="155" t="s">
        <v>232</v>
      </c>
      <c r="AM15" s="155"/>
      <c r="AN15" s="154">
        <v>2.7</v>
      </c>
      <c r="AO15" s="155" t="s">
        <v>232</v>
      </c>
      <c r="AP15" s="154"/>
      <c r="AQ15" s="155"/>
      <c r="AR15" s="154">
        <v>2.7</v>
      </c>
      <c r="AS15" s="155" t="s">
        <v>232</v>
      </c>
      <c r="AT15" s="154"/>
      <c r="AU15" s="155"/>
      <c r="AV15" s="154"/>
      <c r="AW15" s="155"/>
      <c r="AX15" s="154"/>
      <c r="AY15" s="155"/>
      <c r="AZ15" s="154"/>
      <c r="BA15" s="155"/>
      <c r="BB15" s="154"/>
      <c r="BC15" s="155"/>
      <c r="BD15" s="154"/>
      <c r="BE15" s="155"/>
      <c r="BF15" s="154"/>
      <c r="BG15" s="155"/>
      <c r="BH15" s="154"/>
      <c r="BI15" s="155"/>
      <c r="BJ15" s="154"/>
      <c r="BK15" s="155"/>
      <c r="BL15" s="154"/>
      <c r="BM15" s="155"/>
      <c r="BN15" s="154"/>
      <c r="BO15" s="155"/>
      <c r="BP15" s="154"/>
      <c r="BQ15" s="155"/>
      <c r="BR15" s="154"/>
      <c r="BS15" s="155"/>
      <c r="BT15" s="154"/>
      <c r="BU15" s="155"/>
      <c r="BV15" s="154"/>
      <c r="BW15" s="155"/>
      <c r="BX15" s="158"/>
      <c r="BY15" s="155"/>
      <c r="BZ15" s="154"/>
      <c r="CA15" s="155"/>
      <c r="CB15" s="158"/>
      <c r="CC15" s="155"/>
      <c r="CD15" s="154"/>
      <c r="CE15" s="155"/>
      <c r="CF15"/>
      <c r="CG15" s="158"/>
      <c r="CH15" s="155"/>
      <c r="CI15" s="154"/>
      <c r="CJ15" s="155"/>
    </row>
    <row r="16" spans="1:1492" s="22" customFormat="1" ht="15.6" customHeight="1" x14ac:dyDescent="0.3">
      <c r="A16" s="11"/>
      <c r="B16" s="174" t="s">
        <v>239</v>
      </c>
      <c r="C16" s="351" t="s">
        <v>228</v>
      </c>
      <c r="D16" s="168"/>
      <c r="E16" s="164"/>
      <c r="F16" s="7">
        <v>641.38</v>
      </c>
      <c r="G16" s="164" t="s">
        <v>24</v>
      </c>
      <c r="H16" s="168"/>
      <c r="I16" s="164"/>
      <c r="J16" s="403">
        <v>628.79999999999995</v>
      </c>
      <c r="K16" s="164" t="s">
        <v>24</v>
      </c>
      <c r="L16" s="168"/>
      <c r="M16" s="164"/>
      <c r="N16" s="403">
        <v>616.47</v>
      </c>
      <c r="O16" s="164" t="s">
        <v>24</v>
      </c>
      <c r="P16" s="168"/>
      <c r="Q16" s="164"/>
      <c r="R16" s="7">
        <f>ROUND(((V16*1.02)),2)</f>
        <v>604.38</v>
      </c>
      <c r="S16" s="164" t="s">
        <v>24</v>
      </c>
      <c r="T16" s="11"/>
      <c r="U16" s="164"/>
      <c r="V16" s="22">
        <v>592.53</v>
      </c>
      <c r="W16" s="164" t="s">
        <v>24</v>
      </c>
      <c r="X16" s="358"/>
      <c r="Y16" s="164"/>
      <c r="Z16" s="120">
        <v>580.91</v>
      </c>
      <c r="AA16" s="164" t="s">
        <v>24</v>
      </c>
      <c r="AB16" s="283"/>
      <c r="AC16" s="164"/>
      <c r="AD16" s="163">
        <v>569.52</v>
      </c>
      <c r="AE16" s="164" t="s">
        <v>24</v>
      </c>
      <c r="AF16" s="278"/>
      <c r="AG16" s="164"/>
      <c r="AH16" s="163">
        <v>558.35</v>
      </c>
      <c r="AI16" s="164" t="s">
        <v>24</v>
      </c>
      <c r="AJ16" s="278"/>
      <c r="AK16" s="164"/>
      <c r="AL16" s="163">
        <v>391.72</v>
      </c>
      <c r="AM16" s="164" t="s">
        <v>24</v>
      </c>
      <c r="AN16" s="163"/>
      <c r="AO16" s="164"/>
      <c r="AP16" s="163">
        <v>384.04</v>
      </c>
      <c r="AQ16" s="164" t="s">
        <v>24</v>
      </c>
      <c r="AR16" s="163"/>
      <c r="AS16" s="164"/>
      <c r="AT16" s="163"/>
      <c r="AU16" s="164"/>
      <c r="AV16" s="163"/>
      <c r="AW16" s="164"/>
      <c r="AX16" s="163"/>
      <c r="AY16" s="164"/>
      <c r="AZ16" s="163"/>
      <c r="BA16" s="164"/>
      <c r="BB16" s="163"/>
      <c r="BC16" s="164"/>
      <c r="BD16" s="163"/>
      <c r="BE16" s="164"/>
      <c r="BF16" s="163"/>
      <c r="BG16" s="164"/>
      <c r="BH16" s="163"/>
      <c r="BI16" s="164"/>
      <c r="BJ16" s="163"/>
      <c r="BK16" s="164"/>
      <c r="BL16" s="163"/>
      <c r="BM16" s="164"/>
      <c r="BN16" s="163"/>
      <c r="BO16" s="164"/>
      <c r="BP16" s="163"/>
      <c r="BQ16" s="164"/>
      <c r="BR16" s="163"/>
      <c r="BS16" s="164"/>
      <c r="BT16" s="163"/>
      <c r="BU16" s="164"/>
      <c r="BV16" s="163"/>
      <c r="BW16" s="164"/>
      <c r="BX16" s="215"/>
      <c r="BY16" s="164"/>
      <c r="BZ16" s="163"/>
      <c r="CA16" s="164"/>
      <c r="CB16" s="215"/>
      <c r="CC16" s="164"/>
      <c r="CD16" s="163"/>
      <c r="CE16" s="164"/>
      <c r="CG16" s="215"/>
      <c r="CH16" s="164"/>
      <c r="CI16" s="163"/>
      <c r="CJ16" s="164"/>
    </row>
    <row r="17" spans="1:1492" s="343" customFormat="1" ht="49.5" customHeight="1" x14ac:dyDescent="0.3">
      <c r="B17" s="344" t="s">
        <v>241</v>
      </c>
      <c r="C17" s="378"/>
      <c r="D17" s="11">
        <v>144.79</v>
      </c>
      <c r="E17" s="352" t="s">
        <v>242</v>
      </c>
      <c r="F17" s="11">
        <v>144.79</v>
      </c>
      <c r="G17" s="352" t="s">
        <v>242</v>
      </c>
      <c r="H17" s="402">
        <v>141.94999999999999</v>
      </c>
      <c r="I17" s="352" t="s">
        <v>242</v>
      </c>
      <c r="J17" s="404">
        <v>141.94999999999999</v>
      </c>
      <c r="K17" s="352" t="s">
        <v>242</v>
      </c>
      <c r="L17" s="404">
        <v>139.16999999999999</v>
      </c>
      <c r="M17" s="352" t="s">
        <v>242</v>
      </c>
      <c r="N17" s="404">
        <v>139.16999999999999</v>
      </c>
      <c r="O17" s="352" t="s">
        <v>242</v>
      </c>
      <c r="P17" s="404">
        <f>ROUND(((T17*1.02)),2)</f>
        <v>136.44</v>
      </c>
      <c r="Q17" s="352" t="s">
        <v>242</v>
      </c>
      <c r="R17" s="404">
        <f>ROUND(((V17*1.02)),2)</f>
        <v>136.44</v>
      </c>
      <c r="S17" s="352" t="s">
        <v>242</v>
      </c>
      <c r="T17" s="404">
        <v>133.76</v>
      </c>
      <c r="U17" s="352" t="s">
        <v>242</v>
      </c>
      <c r="V17" s="408">
        <v>133.76</v>
      </c>
      <c r="W17" s="352" t="s">
        <v>242</v>
      </c>
      <c r="X17" s="409">
        <v>131.13999999999999</v>
      </c>
      <c r="Y17" s="352" t="s">
        <v>242</v>
      </c>
      <c r="Z17" s="163">
        <v>131.13999999999999</v>
      </c>
      <c r="AA17" s="352" t="s">
        <v>242</v>
      </c>
      <c r="AB17" s="345">
        <v>128.57</v>
      </c>
      <c r="AC17" s="352" t="s">
        <v>242</v>
      </c>
      <c r="AD17" s="345">
        <v>128.57</v>
      </c>
      <c r="AE17" s="352" t="s">
        <v>242</v>
      </c>
      <c r="AF17" s="347">
        <v>126.05</v>
      </c>
      <c r="AG17" s="352" t="s">
        <v>242</v>
      </c>
      <c r="AH17" s="347">
        <v>126.05</v>
      </c>
      <c r="AI17" s="352" t="s">
        <v>242</v>
      </c>
      <c r="AJ17" s="347"/>
      <c r="AK17" s="346"/>
      <c r="AL17" s="345"/>
      <c r="AM17" s="346"/>
      <c r="AN17" s="348"/>
      <c r="AO17" s="346"/>
      <c r="AP17" s="348"/>
      <c r="AQ17" s="346"/>
      <c r="AR17" s="348"/>
      <c r="AS17" s="346"/>
      <c r="AT17" s="348"/>
      <c r="AU17" s="346"/>
      <c r="AV17" s="348"/>
      <c r="AW17" s="346"/>
      <c r="AX17" s="348"/>
      <c r="AY17" s="346"/>
      <c r="AZ17" s="348"/>
      <c r="BA17" s="346"/>
      <c r="BB17" s="348"/>
      <c r="BC17" s="346"/>
      <c r="BD17" s="348"/>
      <c r="BE17" s="346"/>
      <c r="BF17" s="348"/>
      <c r="BG17" s="346"/>
      <c r="BH17" s="348"/>
      <c r="BI17" s="346"/>
      <c r="BJ17" s="348"/>
      <c r="BK17" s="346"/>
      <c r="BL17" s="348"/>
      <c r="BM17" s="346"/>
      <c r="BN17" s="348"/>
      <c r="BO17" s="346"/>
      <c r="BP17" s="348"/>
      <c r="BQ17" s="346"/>
      <c r="BR17" s="348"/>
      <c r="BS17" s="346"/>
      <c r="BT17" s="348"/>
      <c r="BU17" s="346"/>
      <c r="BV17" s="348"/>
      <c r="BW17" s="346"/>
      <c r="BX17" s="349"/>
      <c r="BY17" s="346"/>
      <c r="BZ17" s="348"/>
      <c r="CA17" s="346"/>
      <c r="CB17" s="349"/>
      <c r="CC17" s="346"/>
      <c r="CD17" s="348"/>
      <c r="CE17" s="346"/>
      <c r="CG17" s="349"/>
      <c r="CH17" s="346"/>
      <c r="CI17" s="348"/>
      <c r="CJ17" s="346"/>
    </row>
    <row r="18" spans="1:1492" ht="15.6" customHeight="1" x14ac:dyDescent="0.3">
      <c r="C18" s="359"/>
      <c r="D18" s="159"/>
      <c r="E18" s="159"/>
      <c r="F18" s="159"/>
      <c r="G18" s="159"/>
      <c r="H18" s="159"/>
      <c r="I18" s="159"/>
      <c r="J18" s="159"/>
      <c r="K18" s="159"/>
      <c r="L18" s="159"/>
      <c r="M18" s="400"/>
      <c r="N18" s="159"/>
      <c r="O18" s="400"/>
      <c r="P18" s="159"/>
      <c r="Q18" s="400"/>
      <c r="R18" s="159"/>
      <c r="S18" s="400"/>
      <c r="T18" s="159"/>
      <c r="U18" s="400"/>
      <c r="V18" s="159"/>
      <c r="W18" s="400"/>
      <c r="X18" s="285"/>
      <c r="Y18" s="400"/>
      <c r="AA18" s="400"/>
      <c r="AB18" s="285"/>
      <c r="AC18" s="400"/>
      <c r="AD18" s="337"/>
      <c r="AE18" s="400"/>
      <c r="AF18" s="281"/>
      <c r="AG18" s="155"/>
      <c r="AI18" s="155"/>
      <c r="AJ18" s="281"/>
      <c r="AK18" s="155"/>
      <c r="AM18" s="155"/>
      <c r="AN18" s="158"/>
      <c r="AO18" s="155"/>
      <c r="AP18" s="154"/>
      <c r="AQ18" s="155"/>
      <c r="AR18" s="158"/>
      <c r="AS18" s="155"/>
      <c r="AT18" s="154"/>
      <c r="AU18" s="155"/>
      <c r="AV18" s="158"/>
      <c r="AW18" s="155"/>
      <c r="AX18" s="154"/>
      <c r="AY18" s="155"/>
      <c r="AZ18" s="158"/>
      <c r="BA18" s="155"/>
      <c r="BB18" s="154"/>
      <c r="BC18" s="155"/>
      <c r="BD18" s="158"/>
      <c r="BE18" s="155"/>
      <c r="BF18" s="154"/>
      <c r="BG18" s="155"/>
      <c r="BH18" s="158"/>
      <c r="BI18" s="155"/>
      <c r="BJ18" s="154"/>
      <c r="BK18" s="155"/>
      <c r="BL18" s="158"/>
      <c r="BM18" s="155"/>
      <c r="BN18" s="154"/>
      <c r="BO18" s="155"/>
      <c r="BP18" s="158"/>
      <c r="BQ18" s="155"/>
      <c r="BR18" s="154"/>
      <c r="BS18" s="155"/>
      <c r="BT18" s="158"/>
      <c r="BU18" s="155"/>
      <c r="BV18" s="154"/>
      <c r="BW18" s="155"/>
      <c r="BX18" s="158"/>
      <c r="BY18" s="155"/>
      <c r="BZ18" s="154"/>
      <c r="CA18" s="155"/>
      <c r="CB18" s="154"/>
      <c r="CC18" s="155"/>
      <c r="CD18" s="154"/>
      <c r="CE18" s="155"/>
      <c r="CF18"/>
      <c r="CG18" s="154"/>
      <c r="CH18" s="155"/>
      <c r="CI18" s="154"/>
      <c r="CJ18" s="155"/>
    </row>
    <row r="19" spans="1:1492" s="151" customFormat="1" ht="15.6" customHeight="1" x14ac:dyDescent="0.3">
      <c r="A19" s="151" t="s">
        <v>243</v>
      </c>
      <c r="B19" s="170"/>
      <c r="C19" s="350"/>
      <c r="D19" s="369"/>
      <c r="E19" s="369"/>
      <c r="F19" s="369"/>
      <c r="G19" s="369"/>
      <c r="H19" s="369"/>
      <c r="I19" s="369"/>
      <c r="J19" s="369"/>
      <c r="K19" s="369"/>
      <c r="L19" s="369"/>
      <c r="M19" s="167"/>
      <c r="N19" s="369"/>
      <c r="O19" s="167"/>
      <c r="P19" s="369"/>
      <c r="Q19" s="167"/>
      <c r="R19" s="369"/>
      <c r="S19" s="167"/>
      <c r="T19" s="369"/>
      <c r="U19" s="167"/>
      <c r="V19" s="369"/>
      <c r="W19" s="167"/>
      <c r="X19" s="166"/>
      <c r="Y19" s="167"/>
      <c r="Z19" s="166"/>
      <c r="AA19" s="167"/>
      <c r="AB19" s="166"/>
      <c r="AC19" s="167"/>
      <c r="AD19" s="166"/>
      <c r="AE19" s="167"/>
      <c r="AG19" s="167"/>
      <c r="AH19" s="282"/>
      <c r="AI19" s="167"/>
      <c r="AJ19" s="287"/>
      <c r="AK19" s="167"/>
      <c r="AL19" s="282"/>
      <c r="AM19" s="167"/>
      <c r="AN19" s="214"/>
      <c r="AO19" s="167"/>
      <c r="AP19" s="166"/>
      <c r="AQ19" s="167"/>
      <c r="AR19" s="214"/>
      <c r="AS19" s="167"/>
      <c r="AT19" s="166"/>
      <c r="AU19" s="167"/>
      <c r="AV19" s="214"/>
      <c r="AW19" s="167"/>
      <c r="AX19" s="166"/>
      <c r="AY19" s="167"/>
      <c r="AZ19" s="214"/>
      <c r="BA19" s="167"/>
      <c r="BB19" s="166"/>
      <c r="BC19" s="167"/>
      <c r="BD19" s="214"/>
      <c r="BE19" s="167"/>
      <c r="BF19" s="166"/>
      <c r="BG19" s="167"/>
      <c r="BH19" s="214"/>
      <c r="BI19" s="167"/>
      <c r="BJ19" s="166"/>
      <c r="BK19" s="167"/>
      <c r="BL19" s="214"/>
      <c r="BM19" s="167"/>
      <c r="BN19" s="166"/>
      <c r="BO19" s="167"/>
      <c r="BP19" s="214"/>
      <c r="BQ19" s="167"/>
      <c r="BR19" s="166"/>
      <c r="BS19" s="167"/>
      <c r="BT19" s="214"/>
      <c r="BU19" s="167"/>
      <c r="BV19" s="166"/>
      <c r="BW19" s="167"/>
      <c r="BX19" s="214"/>
      <c r="BY19" s="167"/>
      <c r="BZ19" s="166"/>
      <c r="CA19" s="167"/>
      <c r="CB19" s="166"/>
      <c r="CC19" s="167"/>
      <c r="CD19" s="166"/>
      <c r="CE19" s="167"/>
      <c r="CG19" s="166"/>
      <c r="CH19" s="167"/>
      <c r="CI19" s="166"/>
      <c r="CJ19" s="167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  <c r="DC19" s="22"/>
      <c r="DD19" s="22"/>
      <c r="DE19" s="22"/>
      <c r="DF19" s="22"/>
      <c r="DG19" s="22"/>
      <c r="DH19" s="22"/>
      <c r="DI19" s="22"/>
      <c r="DJ19" s="22"/>
      <c r="DK19" s="22"/>
      <c r="DL19" s="22"/>
      <c r="DM19" s="22"/>
      <c r="DN19" s="22"/>
      <c r="DO19" s="22"/>
      <c r="DP19" s="22"/>
      <c r="DQ19" s="22"/>
      <c r="DR19" s="22"/>
      <c r="DS19" s="22"/>
      <c r="DT19" s="22"/>
      <c r="DU19" s="22"/>
      <c r="DV19" s="22"/>
      <c r="DW19" s="22"/>
      <c r="DX19" s="22"/>
      <c r="DY19" s="22"/>
      <c r="DZ19" s="22"/>
      <c r="EA19" s="22"/>
      <c r="EB19" s="22"/>
      <c r="EC19" s="22"/>
      <c r="ED19" s="22"/>
      <c r="EE19" s="22"/>
      <c r="EF19" s="22"/>
      <c r="EG19" s="22"/>
      <c r="EH19" s="22"/>
      <c r="EI19" s="22"/>
      <c r="EJ19" s="22"/>
      <c r="EK19" s="22"/>
      <c r="EL19" s="22"/>
      <c r="EM19" s="22"/>
      <c r="EN19" s="22"/>
      <c r="EO19" s="22"/>
      <c r="EP19" s="22"/>
      <c r="EQ19" s="22"/>
      <c r="ER19" s="22"/>
      <c r="ES19" s="22"/>
      <c r="ET19" s="22"/>
      <c r="EU19" s="22"/>
      <c r="EV19" s="22"/>
      <c r="EW19" s="22"/>
      <c r="EX19" s="22"/>
      <c r="EY19" s="22"/>
      <c r="EZ19" s="22"/>
      <c r="FA19" s="22"/>
      <c r="FB19" s="22"/>
      <c r="FC19" s="22"/>
      <c r="FD19" s="22"/>
      <c r="FE19" s="22"/>
      <c r="FF19" s="22"/>
      <c r="FG19" s="22"/>
      <c r="FH19" s="22"/>
      <c r="FI19" s="22"/>
      <c r="FJ19" s="22"/>
      <c r="FK19" s="22"/>
      <c r="FL19" s="22"/>
      <c r="FM19" s="22"/>
      <c r="FN19" s="22"/>
      <c r="FO19" s="22"/>
      <c r="FP19" s="22"/>
      <c r="FQ19" s="22"/>
      <c r="FR19" s="22"/>
      <c r="FS19" s="22"/>
      <c r="FT19" s="22"/>
      <c r="FU19" s="22"/>
      <c r="FV19" s="22"/>
      <c r="FW19" s="22"/>
      <c r="FX19" s="22"/>
      <c r="FY19" s="22"/>
      <c r="FZ19" s="22"/>
      <c r="GA19" s="22"/>
      <c r="GB19" s="22"/>
      <c r="GC19" s="22"/>
      <c r="GD19" s="22"/>
      <c r="GE19" s="22"/>
      <c r="GF19" s="22"/>
      <c r="GG19" s="22"/>
      <c r="GH19" s="22"/>
      <c r="GI19" s="22"/>
      <c r="GJ19" s="22"/>
      <c r="GK19" s="22"/>
      <c r="GL19" s="22"/>
      <c r="GM19" s="22"/>
      <c r="GN19" s="22"/>
      <c r="GO19" s="22"/>
      <c r="GP19" s="22"/>
      <c r="GQ19" s="22"/>
      <c r="GR19" s="22"/>
      <c r="GS19" s="22"/>
      <c r="GT19" s="22"/>
      <c r="GU19" s="22"/>
      <c r="GV19" s="22"/>
      <c r="GW19" s="22"/>
      <c r="GX19" s="22"/>
      <c r="GY19" s="22"/>
      <c r="GZ19" s="22"/>
      <c r="HA19" s="22"/>
      <c r="HB19" s="22"/>
      <c r="HC19" s="22"/>
      <c r="HD19" s="22"/>
      <c r="HE19" s="22"/>
      <c r="HF19" s="22"/>
      <c r="HG19" s="22"/>
      <c r="HH19" s="22"/>
      <c r="HI19" s="22"/>
      <c r="HJ19" s="22"/>
      <c r="HK19" s="22"/>
      <c r="HL19" s="22"/>
      <c r="HM19" s="22"/>
      <c r="HN19" s="22"/>
      <c r="HO19" s="22"/>
      <c r="HP19" s="22"/>
      <c r="HQ19" s="22"/>
      <c r="HR19" s="22"/>
      <c r="HS19" s="22"/>
      <c r="HT19" s="22"/>
      <c r="HU19" s="22"/>
      <c r="HV19" s="22"/>
      <c r="HW19" s="22"/>
      <c r="HX19" s="22"/>
      <c r="HY19" s="22"/>
      <c r="HZ19" s="22"/>
      <c r="IA19" s="22"/>
      <c r="IB19" s="22"/>
      <c r="IC19" s="22"/>
      <c r="ID19" s="22"/>
      <c r="IE19" s="22"/>
      <c r="IF19" s="22"/>
      <c r="IG19" s="22"/>
      <c r="IH19" s="22"/>
      <c r="II19" s="22"/>
      <c r="IJ19" s="22"/>
      <c r="IK19" s="22"/>
      <c r="IL19" s="22"/>
      <c r="IM19" s="22"/>
      <c r="IN19" s="22"/>
      <c r="IO19" s="22"/>
      <c r="IP19" s="22"/>
      <c r="IQ19" s="22"/>
      <c r="IR19" s="22"/>
      <c r="IS19" s="22"/>
      <c r="IT19" s="22"/>
      <c r="IU19" s="22"/>
      <c r="IV19" s="22"/>
      <c r="IW19" s="22"/>
      <c r="IX19" s="22"/>
      <c r="IY19" s="22"/>
      <c r="IZ19" s="22"/>
      <c r="JA19" s="22"/>
      <c r="JB19" s="22"/>
      <c r="JC19" s="22"/>
      <c r="JD19" s="22"/>
      <c r="JE19" s="22"/>
      <c r="JF19" s="22"/>
      <c r="JG19" s="22"/>
      <c r="JH19" s="22"/>
      <c r="JI19" s="22"/>
      <c r="JJ19" s="22"/>
      <c r="JK19" s="22"/>
      <c r="JL19" s="22"/>
      <c r="JM19" s="22"/>
      <c r="JN19" s="22"/>
      <c r="JO19" s="22"/>
      <c r="JP19" s="22"/>
      <c r="JQ19" s="22"/>
      <c r="JR19" s="22"/>
      <c r="JS19" s="22"/>
      <c r="JT19" s="22"/>
      <c r="JU19" s="22"/>
      <c r="JV19" s="22"/>
      <c r="JW19" s="22"/>
      <c r="JX19" s="22"/>
      <c r="JY19" s="22"/>
      <c r="JZ19" s="22"/>
      <c r="KA19" s="22"/>
      <c r="KB19" s="22"/>
      <c r="KC19" s="22"/>
      <c r="KD19" s="22"/>
      <c r="KE19" s="22"/>
      <c r="KF19" s="22"/>
      <c r="KG19" s="22"/>
      <c r="KH19" s="22"/>
      <c r="KI19" s="22"/>
      <c r="KJ19" s="22"/>
      <c r="KK19" s="22"/>
      <c r="KL19" s="22"/>
      <c r="KM19" s="22"/>
      <c r="KN19" s="22"/>
      <c r="KO19" s="22"/>
      <c r="KP19" s="22"/>
      <c r="KQ19" s="22"/>
      <c r="KR19" s="22"/>
      <c r="KS19" s="22"/>
      <c r="KT19" s="22"/>
      <c r="KU19" s="22"/>
      <c r="KV19" s="22"/>
      <c r="KW19" s="22"/>
      <c r="KX19" s="22"/>
      <c r="KY19" s="22"/>
      <c r="KZ19" s="22"/>
      <c r="LA19" s="22"/>
      <c r="LB19" s="22"/>
      <c r="LC19" s="22"/>
      <c r="LD19" s="22"/>
      <c r="LE19" s="22"/>
      <c r="LF19" s="22"/>
      <c r="LG19" s="22"/>
      <c r="LH19" s="22"/>
      <c r="LI19" s="22"/>
      <c r="LJ19" s="22"/>
      <c r="LK19" s="22"/>
      <c r="LL19" s="22"/>
      <c r="LM19" s="22"/>
      <c r="LN19" s="22"/>
      <c r="LO19" s="22"/>
      <c r="LP19" s="22"/>
      <c r="LQ19" s="22"/>
      <c r="LR19" s="22"/>
      <c r="LS19" s="22"/>
      <c r="LT19" s="22"/>
      <c r="LU19" s="22"/>
      <c r="LV19" s="22"/>
      <c r="LW19" s="22"/>
      <c r="LX19" s="22"/>
      <c r="LY19" s="22"/>
      <c r="LZ19" s="22"/>
      <c r="MA19" s="22"/>
      <c r="MB19" s="22"/>
      <c r="MC19" s="22"/>
      <c r="MD19" s="22"/>
      <c r="ME19" s="22"/>
      <c r="MF19" s="22"/>
      <c r="MG19" s="22"/>
      <c r="MH19" s="22"/>
      <c r="MI19" s="22"/>
      <c r="MJ19" s="22"/>
      <c r="MK19" s="22"/>
      <c r="ML19" s="22"/>
      <c r="MM19" s="22"/>
      <c r="MN19" s="22"/>
      <c r="MO19" s="22"/>
      <c r="MP19" s="22"/>
      <c r="MQ19" s="22"/>
      <c r="MR19" s="22"/>
      <c r="MS19" s="22"/>
      <c r="MT19" s="22"/>
      <c r="MU19" s="22"/>
      <c r="MV19" s="22"/>
      <c r="MW19" s="22"/>
      <c r="MX19" s="22"/>
      <c r="MY19" s="22"/>
      <c r="MZ19" s="22"/>
      <c r="NA19" s="22"/>
      <c r="NB19" s="22"/>
      <c r="NC19" s="22"/>
      <c r="ND19" s="22"/>
      <c r="NE19" s="22"/>
      <c r="NF19" s="22"/>
      <c r="NG19" s="22"/>
      <c r="NH19" s="22"/>
      <c r="NI19" s="22"/>
      <c r="NJ19" s="22"/>
      <c r="NK19" s="22"/>
      <c r="NL19" s="22"/>
      <c r="NM19" s="22"/>
      <c r="NN19" s="22"/>
      <c r="NO19" s="22"/>
      <c r="NP19" s="22"/>
      <c r="NQ19" s="22"/>
      <c r="NR19" s="22"/>
      <c r="NS19" s="22"/>
      <c r="NT19" s="22"/>
      <c r="NU19" s="22"/>
      <c r="NV19" s="22"/>
      <c r="NW19" s="22"/>
      <c r="NX19" s="22"/>
      <c r="NY19" s="22"/>
      <c r="NZ19" s="22"/>
      <c r="OA19" s="22"/>
      <c r="OB19" s="22"/>
      <c r="OC19" s="22"/>
      <c r="OD19" s="22"/>
      <c r="OE19" s="22"/>
      <c r="OF19" s="22"/>
      <c r="OG19" s="22"/>
      <c r="OH19" s="22"/>
      <c r="OI19" s="22"/>
      <c r="OJ19" s="22"/>
      <c r="OK19" s="22"/>
      <c r="OL19" s="22"/>
      <c r="OM19" s="22"/>
      <c r="ON19" s="22"/>
      <c r="OO19" s="22"/>
      <c r="OP19" s="22"/>
      <c r="OQ19" s="22"/>
      <c r="OR19" s="22"/>
      <c r="OS19" s="22"/>
      <c r="OT19" s="22"/>
      <c r="OU19" s="22"/>
      <c r="OV19" s="22"/>
      <c r="OW19" s="22"/>
      <c r="OX19" s="22"/>
      <c r="OY19" s="22"/>
      <c r="OZ19" s="22"/>
      <c r="PA19" s="22"/>
      <c r="PB19" s="22"/>
      <c r="PC19" s="22"/>
      <c r="PD19" s="22"/>
      <c r="PE19" s="22"/>
      <c r="PF19" s="22"/>
      <c r="PG19" s="22"/>
      <c r="PH19" s="22"/>
      <c r="PI19" s="22"/>
      <c r="PJ19" s="22"/>
      <c r="PK19" s="22"/>
      <c r="PL19" s="22"/>
      <c r="PM19" s="22"/>
      <c r="PN19" s="22"/>
      <c r="PO19" s="22"/>
      <c r="PP19" s="22"/>
      <c r="PQ19" s="22"/>
      <c r="PR19" s="22"/>
      <c r="PS19" s="22"/>
      <c r="PT19" s="22"/>
      <c r="PU19" s="22"/>
      <c r="PV19" s="22"/>
      <c r="PW19" s="22"/>
      <c r="PX19" s="22"/>
      <c r="PY19" s="22"/>
      <c r="PZ19" s="22"/>
      <c r="QA19" s="22"/>
      <c r="QB19" s="22"/>
      <c r="QC19" s="22"/>
      <c r="QD19" s="22"/>
      <c r="QE19" s="22"/>
      <c r="QF19" s="22"/>
      <c r="QG19" s="22"/>
      <c r="QH19" s="22"/>
      <c r="QI19" s="22"/>
      <c r="QJ19" s="22"/>
      <c r="QK19" s="22"/>
      <c r="QL19" s="22"/>
      <c r="QM19" s="22"/>
      <c r="QN19" s="22"/>
      <c r="QO19" s="22"/>
      <c r="QP19" s="22"/>
      <c r="QQ19" s="22"/>
      <c r="QR19" s="22"/>
      <c r="QS19" s="22"/>
      <c r="QT19" s="22"/>
      <c r="QU19" s="22"/>
      <c r="QV19" s="22"/>
      <c r="QW19" s="22"/>
      <c r="QX19" s="22"/>
      <c r="QY19" s="22"/>
      <c r="QZ19" s="22"/>
      <c r="RA19" s="22"/>
      <c r="RB19" s="22"/>
      <c r="RC19" s="22"/>
      <c r="RD19" s="22"/>
      <c r="RE19" s="22"/>
      <c r="RF19" s="22"/>
      <c r="RG19" s="22"/>
      <c r="RH19" s="22"/>
      <c r="RI19" s="22"/>
      <c r="RJ19" s="22"/>
      <c r="RK19" s="22"/>
      <c r="RL19" s="22"/>
      <c r="RM19" s="22"/>
      <c r="RN19" s="22"/>
      <c r="RO19" s="22"/>
      <c r="RP19" s="22"/>
      <c r="RQ19" s="22"/>
      <c r="RR19" s="22"/>
      <c r="RS19" s="22"/>
      <c r="RT19" s="22"/>
      <c r="RU19" s="22"/>
      <c r="RV19" s="22"/>
      <c r="RW19" s="22"/>
      <c r="RX19" s="22"/>
      <c r="RY19" s="22"/>
      <c r="RZ19" s="22"/>
      <c r="SA19" s="22"/>
      <c r="SB19" s="22"/>
      <c r="SC19" s="22"/>
      <c r="SD19" s="22"/>
      <c r="SE19" s="22"/>
      <c r="SF19" s="22"/>
      <c r="SG19" s="22"/>
      <c r="SH19" s="22"/>
      <c r="SI19" s="22"/>
      <c r="SJ19" s="22"/>
      <c r="SK19" s="22"/>
      <c r="SL19" s="22"/>
      <c r="SM19" s="22"/>
      <c r="SN19" s="22"/>
      <c r="SO19" s="22"/>
      <c r="SP19" s="22"/>
      <c r="SQ19" s="22"/>
      <c r="SR19" s="22"/>
      <c r="SS19" s="22"/>
      <c r="ST19" s="22"/>
      <c r="SU19" s="22"/>
      <c r="SV19" s="22"/>
      <c r="SW19" s="22"/>
      <c r="SX19" s="22"/>
      <c r="SY19" s="22"/>
      <c r="SZ19" s="22"/>
      <c r="TA19" s="22"/>
      <c r="TB19" s="22"/>
      <c r="TC19" s="22"/>
      <c r="TD19" s="22"/>
      <c r="TE19" s="22"/>
      <c r="TF19" s="22"/>
      <c r="TG19" s="22"/>
      <c r="TH19" s="22"/>
      <c r="TI19" s="22"/>
      <c r="TJ19" s="22"/>
      <c r="TK19" s="22"/>
      <c r="TL19" s="22"/>
      <c r="TM19" s="22"/>
      <c r="TN19" s="22"/>
      <c r="TO19" s="22"/>
      <c r="TP19" s="22"/>
      <c r="TQ19" s="22"/>
      <c r="TR19" s="22"/>
      <c r="TS19" s="22"/>
      <c r="TT19" s="22"/>
      <c r="TU19" s="22"/>
      <c r="TV19" s="22"/>
      <c r="TW19" s="22"/>
      <c r="TX19" s="22"/>
      <c r="TY19" s="22"/>
      <c r="TZ19" s="22"/>
      <c r="UA19" s="22"/>
      <c r="UB19" s="22"/>
      <c r="UC19" s="22"/>
      <c r="UD19" s="22"/>
      <c r="UE19" s="22"/>
      <c r="UF19" s="22"/>
      <c r="UG19" s="22"/>
      <c r="UH19" s="22"/>
      <c r="UI19" s="22"/>
      <c r="UJ19" s="22"/>
      <c r="UK19" s="22"/>
      <c r="UL19" s="22"/>
      <c r="UM19" s="22"/>
      <c r="UN19" s="22"/>
      <c r="UO19" s="22"/>
      <c r="UP19" s="22"/>
      <c r="UQ19" s="22"/>
      <c r="UR19" s="22"/>
      <c r="US19" s="22"/>
      <c r="UT19" s="22"/>
      <c r="UU19" s="22"/>
      <c r="UV19" s="22"/>
      <c r="UW19" s="22"/>
      <c r="UX19" s="22"/>
      <c r="UY19" s="22"/>
      <c r="UZ19" s="22"/>
      <c r="VA19" s="22"/>
      <c r="VB19" s="22"/>
      <c r="VC19" s="22"/>
      <c r="VD19" s="22"/>
      <c r="VE19" s="22"/>
      <c r="VF19" s="22"/>
      <c r="VG19" s="22"/>
      <c r="VH19" s="22"/>
      <c r="VI19" s="22"/>
      <c r="VJ19" s="22"/>
      <c r="VK19" s="22"/>
      <c r="VL19" s="22"/>
      <c r="VM19" s="22"/>
      <c r="VN19" s="22"/>
      <c r="VO19" s="22"/>
      <c r="VP19" s="22"/>
      <c r="VQ19" s="22"/>
      <c r="VR19" s="22"/>
      <c r="VS19" s="22"/>
      <c r="VT19" s="22"/>
      <c r="VU19" s="22"/>
      <c r="VV19" s="22"/>
      <c r="VW19" s="22"/>
      <c r="VX19" s="22"/>
      <c r="VY19" s="22"/>
      <c r="VZ19" s="22"/>
      <c r="WA19" s="22"/>
      <c r="WB19" s="22"/>
      <c r="WC19" s="22"/>
      <c r="WD19" s="22"/>
      <c r="WE19" s="22"/>
      <c r="WF19" s="22"/>
      <c r="WG19" s="22"/>
      <c r="WH19" s="22"/>
      <c r="WI19" s="22"/>
      <c r="WJ19" s="22"/>
      <c r="WK19" s="22"/>
      <c r="WL19" s="22"/>
      <c r="WM19" s="22"/>
      <c r="WN19" s="22"/>
      <c r="WO19" s="22"/>
      <c r="WP19" s="22"/>
      <c r="WQ19" s="22"/>
      <c r="WR19" s="22"/>
      <c r="WS19" s="22"/>
      <c r="WT19" s="22"/>
      <c r="WU19" s="22"/>
      <c r="WV19" s="22"/>
      <c r="WW19" s="22"/>
      <c r="WX19" s="22"/>
      <c r="WY19" s="22"/>
      <c r="WZ19" s="22"/>
      <c r="XA19" s="22"/>
      <c r="XB19" s="22"/>
      <c r="XC19" s="22"/>
      <c r="XD19" s="22"/>
      <c r="XE19" s="22"/>
      <c r="XF19" s="22"/>
      <c r="XG19" s="22"/>
      <c r="XH19" s="22"/>
      <c r="XI19" s="22"/>
      <c r="XJ19" s="22"/>
      <c r="XK19" s="22"/>
      <c r="XL19" s="22"/>
      <c r="XM19" s="22"/>
      <c r="XN19" s="22"/>
      <c r="XO19" s="22"/>
      <c r="XP19" s="22"/>
      <c r="XQ19" s="22"/>
      <c r="XR19" s="22"/>
      <c r="XS19" s="22"/>
      <c r="XT19" s="22"/>
      <c r="XU19" s="22"/>
      <c r="XV19" s="22"/>
      <c r="XW19" s="22"/>
      <c r="XX19" s="22"/>
      <c r="XY19" s="22"/>
      <c r="XZ19" s="22"/>
      <c r="YA19" s="22"/>
      <c r="YB19" s="22"/>
      <c r="YC19" s="22"/>
      <c r="YD19" s="22"/>
      <c r="YE19" s="22"/>
      <c r="YF19" s="22"/>
      <c r="YG19" s="22"/>
      <c r="YH19" s="22"/>
      <c r="YI19" s="22"/>
      <c r="YJ19" s="22"/>
      <c r="YK19" s="22"/>
      <c r="YL19" s="22"/>
      <c r="YM19" s="22"/>
      <c r="YN19" s="22"/>
      <c r="YO19" s="22"/>
      <c r="YP19" s="22"/>
      <c r="YQ19" s="22"/>
      <c r="YR19" s="22"/>
      <c r="YS19" s="22"/>
      <c r="YT19" s="22"/>
      <c r="YU19" s="22"/>
      <c r="YV19" s="22"/>
      <c r="YW19" s="22"/>
      <c r="YX19" s="22"/>
      <c r="YY19" s="22"/>
      <c r="YZ19" s="22"/>
      <c r="ZA19" s="22"/>
      <c r="ZB19" s="22"/>
      <c r="ZC19" s="22"/>
      <c r="ZD19" s="22"/>
      <c r="ZE19" s="22"/>
      <c r="ZF19" s="22"/>
      <c r="ZG19" s="22"/>
      <c r="ZH19" s="22"/>
      <c r="ZI19" s="22"/>
      <c r="ZJ19" s="22"/>
      <c r="ZK19" s="22"/>
      <c r="ZL19" s="22"/>
      <c r="ZM19" s="22"/>
      <c r="ZN19" s="22"/>
      <c r="ZO19" s="22"/>
      <c r="ZP19" s="22"/>
      <c r="ZQ19" s="22"/>
      <c r="ZR19" s="22"/>
      <c r="ZS19" s="22"/>
      <c r="ZT19" s="22"/>
      <c r="ZU19" s="22"/>
      <c r="ZV19" s="22"/>
      <c r="ZW19" s="22"/>
      <c r="ZX19" s="22"/>
      <c r="ZY19" s="22"/>
      <c r="ZZ19" s="22"/>
      <c r="AAA19" s="22"/>
      <c r="AAB19" s="22"/>
      <c r="AAC19" s="22"/>
      <c r="AAD19" s="22"/>
      <c r="AAE19" s="22"/>
      <c r="AAF19" s="22"/>
      <c r="AAG19" s="22"/>
      <c r="AAH19" s="22"/>
      <c r="AAI19" s="22"/>
      <c r="AAJ19" s="22"/>
      <c r="AAK19" s="22"/>
      <c r="AAL19" s="22"/>
      <c r="AAM19" s="22"/>
      <c r="AAN19" s="22"/>
      <c r="AAO19" s="22"/>
      <c r="AAP19" s="22"/>
      <c r="AAQ19" s="22"/>
      <c r="AAR19" s="22"/>
      <c r="AAS19" s="22"/>
      <c r="AAT19" s="22"/>
      <c r="AAU19" s="22"/>
      <c r="AAV19" s="22"/>
      <c r="AAW19" s="22"/>
      <c r="AAX19" s="22"/>
      <c r="AAY19" s="22"/>
      <c r="AAZ19" s="22"/>
      <c r="ABA19" s="22"/>
      <c r="ABB19" s="22"/>
      <c r="ABC19" s="22"/>
      <c r="ABD19" s="22"/>
      <c r="ABE19" s="22"/>
      <c r="ABF19" s="22"/>
      <c r="ABG19" s="22"/>
      <c r="ABH19" s="22"/>
      <c r="ABI19" s="22"/>
      <c r="ABJ19" s="22"/>
      <c r="ABK19" s="22"/>
      <c r="ABL19" s="22"/>
      <c r="ABM19" s="22"/>
      <c r="ABN19" s="22"/>
      <c r="ABO19" s="22"/>
      <c r="ABP19" s="22"/>
      <c r="ABQ19" s="22"/>
      <c r="ABR19" s="22"/>
      <c r="ABS19" s="22"/>
      <c r="ABT19" s="22"/>
      <c r="ABU19" s="22"/>
      <c r="ABV19" s="22"/>
      <c r="ABW19" s="22"/>
      <c r="ABX19" s="22"/>
      <c r="ABY19" s="22"/>
      <c r="ABZ19" s="22"/>
      <c r="ACA19" s="22"/>
      <c r="ACB19" s="22"/>
      <c r="ACC19" s="22"/>
      <c r="ACD19" s="22"/>
      <c r="ACE19" s="22"/>
      <c r="ACF19" s="22"/>
      <c r="ACG19" s="22"/>
      <c r="ACH19" s="22"/>
      <c r="ACI19" s="22"/>
      <c r="ACJ19" s="22"/>
      <c r="ACK19" s="22"/>
      <c r="ACL19" s="22"/>
      <c r="ACM19" s="22"/>
      <c r="ACN19" s="22"/>
      <c r="ACO19" s="22"/>
      <c r="ACP19" s="22"/>
      <c r="ACQ19" s="22"/>
      <c r="ACR19" s="22"/>
      <c r="ACS19" s="22"/>
      <c r="ACT19" s="22"/>
      <c r="ACU19" s="22"/>
      <c r="ACV19" s="22"/>
      <c r="ACW19" s="22"/>
      <c r="ACX19" s="22"/>
      <c r="ACY19" s="22"/>
      <c r="ACZ19" s="22"/>
      <c r="ADA19" s="22"/>
      <c r="ADB19" s="22"/>
      <c r="ADC19" s="22"/>
      <c r="ADD19" s="22"/>
      <c r="ADE19" s="22"/>
      <c r="ADF19" s="22"/>
      <c r="ADG19" s="22"/>
      <c r="ADH19" s="22"/>
      <c r="ADI19" s="22"/>
      <c r="ADJ19" s="22"/>
      <c r="ADK19" s="22"/>
      <c r="ADL19" s="22"/>
      <c r="ADM19" s="22"/>
      <c r="ADN19" s="22"/>
      <c r="ADO19" s="22"/>
      <c r="ADP19" s="22"/>
      <c r="ADQ19" s="22"/>
      <c r="ADR19" s="22"/>
      <c r="ADS19" s="22"/>
      <c r="ADT19" s="22"/>
      <c r="ADU19" s="22"/>
      <c r="ADV19" s="22"/>
      <c r="ADW19" s="22"/>
      <c r="ADX19" s="22"/>
      <c r="ADY19" s="22"/>
      <c r="ADZ19" s="22"/>
      <c r="AEA19" s="22"/>
      <c r="AEB19" s="22"/>
      <c r="AEC19" s="22"/>
      <c r="AED19" s="22"/>
      <c r="AEE19" s="22"/>
      <c r="AEF19" s="22"/>
      <c r="AEG19" s="22"/>
      <c r="AEH19" s="22"/>
      <c r="AEI19" s="22"/>
      <c r="AEJ19" s="22"/>
      <c r="AEK19" s="22"/>
      <c r="AEL19" s="22"/>
      <c r="AEM19" s="22"/>
      <c r="AEN19" s="22"/>
      <c r="AEO19" s="22"/>
      <c r="AEP19" s="22"/>
      <c r="AEQ19" s="22"/>
      <c r="AER19" s="22"/>
      <c r="AES19" s="22"/>
      <c r="AET19" s="22"/>
      <c r="AEU19" s="22"/>
      <c r="AEV19" s="22"/>
      <c r="AEW19" s="22"/>
      <c r="AEX19" s="22"/>
      <c r="AEY19" s="22"/>
      <c r="AEZ19" s="22"/>
      <c r="AFA19" s="22"/>
      <c r="AFB19" s="22"/>
      <c r="AFC19" s="22"/>
      <c r="AFD19" s="22"/>
      <c r="AFE19" s="22"/>
      <c r="AFF19" s="22"/>
      <c r="AFG19" s="22"/>
      <c r="AFH19" s="22"/>
      <c r="AFI19" s="22"/>
      <c r="AFJ19" s="22"/>
      <c r="AFK19" s="22"/>
      <c r="AFL19" s="22"/>
      <c r="AFM19" s="22"/>
      <c r="AFN19" s="22"/>
      <c r="AFO19" s="22"/>
      <c r="AFP19" s="22"/>
      <c r="AFQ19" s="22"/>
      <c r="AFR19" s="22"/>
      <c r="AFS19" s="22"/>
      <c r="AFT19" s="22"/>
      <c r="AFU19" s="22"/>
      <c r="AFV19" s="22"/>
      <c r="AFW19" s="22"/>
      <c r="AFX19" s="22"/>
      <c r="AFY19" s="22"/>
      <c r="AFZ19" s="22"/>
      <c r="AGA19" s="22"/>
      <c r="AGB19" s="22"/>
      <c r="AGC19" s="22"/>
      <c r="AGD19" s="22"/>
      <c r="AGE19" s="22"/>
      <c r="AGF19" s="22"/>
      <c r="AGG19" s="22"/>
      <c r="AGH19" s="22"/>
      <c r="AGI19" s="22"/>
      <c r="AGJ19" s="22"/>
      <c r="AGK19" s="22"/>
      <c r="AGL19" s="22"/>
      <c r="AGM19" s="22"/>
      <c r="AGN19" s="22"/>
      <c r="AGO19" s="22"/>
      <c r="AGP19" s="22"/>
      <c r="AGQ19" s="22"/>
      <c r="AGR19" s="22"/>
      <c r="AGS19" s="22"/>
      <c r="AGT19" s="22"/>
      <c r="AGU19" s="22"/>
      <c r="AGV19" s="22"/>
      <c r="AGW19" s="22"/>
      <c r="AGX19" s="22"/>
      <c r="AGY19" s="22"/>
      <c r="AGZ19" s="22"/>
      <c r="AHA19" s="22"/>
      <c r="AHB19" s="22"/>
      <c r="AHC19" s="22"/>
      <c r="AHD19" s="22"/>
      <c r="AHE19" s="22"/>
      <c r="AHF19" s="22"/>
      <c r="AHG19" s="22"/>
      <c r="AHH19" s="22"/>
      <c r="AHI19" s="22"/>
      <c r="AHJ19" s="22"/>
      <c r="AHK19" s="22"/>
      <c r="AHL19" s="22"/>
      <c r="AHM19" s="22"/>
      <c r="AHN19" s="22"/>
      <c r="AHO19" s="22"/>
      <c r="AHP19" s="22"/>
      <c r="AHQ19" s="22"/>
      <c r="AHR19" s="22"/>
      <c r="AHS19" s="22"/>
      <c r="AHT19" s="22"/>
      <c r="AHU19" s="22"/>
      <c r="AHV19" s="22"/>
      <c r="AHW19" s="22"/>
      <c r="AHX19" s="22"/>
      <c r="AHY19" s="22"/>
      <c r="AHZ19" s="22"/>
      <c r="AIA19" s="22"/>
      <c r="AIB19" s="22"/>
      <c r="AIC19" s="22"/>
      <c r="AID19" s="22"/>
      <c r="AIE19" s="22"/>
      <c r="AIF19" s="22"/>
      <c r="AIG19" s="22"/>
      <c r="AIH19" s="22"/>
      <c r="AII19" s="22"/>
      <c r="AIJ19" s="22"/>
      <c r="AIK19" s="22"/>
      <c r="AIL19" s="22"/>
      <c r="AIM19" s="22"/>
      <c r="AIN19" s="22"/>
      <c r="AIO19" s="22"/>
      <c r="AIP19" s="22"/>
      <c r="AIQ19" s="22"/>
      <c r="AIR19" s="22"/>
      <c r="AIS19" s="22"/>
      <c r="AIT19" s="22"/>
      <c r="AIU19" s="22"/>
      <c r="AIV19" s="22"/>
      <c r="AIW19" s="22"/>
      <c r="AIX19" s="22"/>
      <c r="AIY19" s="22"/>
      <c r="AIZ19" s="22"/>
      <c r="AJA19" s="22"/>
      <c r="AJB19" s="22"/>
      <c r="AJC19" s="22"/>
      <c r="AJD19" s="22"/>
      <c r="AJE19" s="22"/>
      <c r="AJF19" s="22"/>
      <c r="AJG19" s="22"/>
      <c r="AJH19" s="22"/>
      <c r="AJI19" s="22"/>
      <c r="AJJ19" s="22"/>
      <c r="AJK19" s="22"/>
      <c r="AJL19" s="22"/>
      <c r="AJM19" s="22"/>
      <c r="AJN19" s="22"/>
      <c r="AJO19" s="22"/>
      <c r="AJP19" s="22"/>
      <c r="AJQ19" s="22"/>
      <c r="AJR19" s="22"/>
      <c r="AJS19" s="22"/>
      <c r="AJT19" s="22"/>
      <c r="AJU19" s="22"/>
      <c r="AJV19" s="22"/>
      <c r="AJW19" s="22"/>
      <c r="AJX19" s="22"/>
      <c r="AJY19" s="22"/>
      <c r="AJZ19" s="22"/>
      <c r="AKA19" s="22"/>
      <c r="AKB19" s="22"/>
      <c r="AKC19" s="22"/>
      <c r="AKD19" s="22"/>
      <c r="AKE19" s="22"/>
      <c r="AKF19" s="22"/>
      <c r="AKG19" s="22"/>
      <c r="AKH19" s="22"/>
      <c r="AKI19" s="22"/>
      <c r="AKJ19" s="22"/>
      <c r="AKK19" s="22"/>
      <c r="AKL19" s="22"/>
      <c r="AKM19" s="22"/>
      <c r="AKN19" s="22"/>
      <c r="AKO19" s="22"/>
      <c r="AKP19" s="22"/>
      <c r="AKQ19" s="22"/>
      <c r="AKR19" s="22"/>
      <c r="AKS19" s="22"/>
      <c r="AKT19" s="22"/>
      <c r="AKU19" s="22"/>
      <c r="AKV19" s="22"/>
      <c r="AKW19" s="22"/>
      <c r="AKX19" s="22"/>
      <c r="AKY19" s="22"/>
      <c r="AKZ19" s="22"/>
      <c r="ALA19" s="22"/>
      <c r="ALB19" s="22"/>
      <c r="ALC19" s="22"/>
      <c r="ALD19" s="22"/>
      <c r="ALE19" s="22"/>
      <c r="ALF19" s="22"/>
      <c r="ALG19" s="22"/>
      <c r="ALH19" s="22"/>
      <c r="ALI19" s="22"/>
      <c r="ALJ19" s="22"/>
      <c r="ALK19" s="22"/>
      <c r="ALL19" s="22"/>
      <c r="ALM19" s="22"/>
      <c r="ALN19" s="22"/>
      <c r="ALO19" s="22"/>
      <c r="ALP19" s="22"/>
      <c r="ALQ19" s="22"/>
      <c r="ALR19" s="22"/>
      <c r="ALS19" s="22"/>
      <c r="ALT19" s="22"/>
      <c r="ALU19" s="22"/>
      <c r="ALV19" s="22"/>
      <c r="ALW19" s="22"/>
      <c r="ALX19" s="22"/>
      <c r="ALY19" s="22"/>
      <c r="ALZ19" s="22"/>
      <c r="AMA19" s="22"/>
      <c r="AMB19" s="22"/>
      <c r="AMC19" s="22"/>
      <c r="AMD19" s="22"/>
      <c r="AME19" s="22"/>
      <c r="AMF19" s="22"/>
      <c r="AMG19" s="22"/>
      <c r="AMH19" s="22"/>
      <c r="AMI19" s="22"/>
      <c r="AMJ19" s="22"/>
      <c r="AMK19" s="22"/>
      <c r="AML19" s="22"/>
      <c r="AMM19" s="22"/>
      <c r="AMN19" s="22"/>
      <c r="AMO19" s="22"/>
      <c r="AMP19" s="22"/>
      <c r="AMQ19" s="22"/>
      <c r="AMR19" s="22"/>
      <c r="AMS19" s="22"/>
      <c r="AMT19" s="22"/>
      <c r="AMU19" s="22"/>
      <c r="AMV19" s="22"/>
      <c r="AMW19" s="22"/>
      <c r="AMX19" s="22"/>
      <c r="AMY19" s="22"/>
      <c r="AMZ19" s="22"/>
      <c r="ANA19" s="22"/>
      <c r="ANB19" s="22"/>
      <c r="ANC19" s="22"/>
      <c r="AND19" s="22"/>
      <c r="ANE19" s="22"/>
      <c r="ANF19" s="22"/>
      <c r="ANG19" s="22"/>
      <c r="ANH19" s="22"/>
      <c r="ANI19" s="22"/>
      <c r="ANJ19" s="22"/>
      <c r="ANK19" s="22"/>
      <c r="ANL19" s="22"/>
      <c r="ANM19" s="22"/>
      <c r="ANN19" s="22"/>
      <c r="ANO19" s="22"/>
      <c r="ANP19" s="22"/>
      <c r="ANQ19" s="22"/>
      <c r="ANR19" s="22"/>
      <c r="ANS19" s="22"/>
      <c r="ANT19" s="22"/>
      <c r="ANU19" s="22"/>
      <c r="ANV19" s="22"/>
      <c r="ANW19" s="22"/>
      <c r="ANX19" s="22"/>
      <c r="ANY19" s="22"/>
      <c r="ANZ19" s="22"/>
      <c r="AOA19" s="22"/>
      <c r="AOB19" s="22"/>
      <c r="AOC19" s="22"/>
      <c r="AOD19" s="22"/>
      <c r="AOE19" s="22"/>
      <c r="AOF19" s="22"/>
      <c r="AOG19" s="22"/>
      <c r="AOH19" s="22"/>
      <c r="AOI19" s="22"/>
      <c r="AOJ19" s="22"/>
      <c r="AOK19" s="22"/>
      <c r="AOL19" s="22"/>
      <c r="AOM19" s="22"/>
      <c r="AON19" s="22"/>
      <c r="AOO19" s="22"/>
      <c r="AOP19" s="22"/>
      <c r="AOQ19" s="22"/>
      <c r="AOR19" s="22"/>
      <c r="AOS19" s="22"/>
      <c r="AOT19" s="22"/>
      <c r="AOU19" s="22"/>
      <c r="AOV19" s="22"/>
      <c r="AOW19" s="22"/>
      <c r="AOX19" s="22"/>
      <c r="AOY19" s="22"/>
      <c r="AOZ19" s="22"/>
      <c r="APA19" s="22"/>
      <c r="APB19" s="22"/>
      <c r="APC19" s="22"/>
      <c r="APD19" s="22"/>
      <c r="APE19" s="22"/>
      <c r="APF19" s="22"/>
      <c r="APG19" s="22"/>
      <c r="APH19" s="22"/>
      <c r="API19" s="22"/>
      <c r="APJ19" s="22"/>
      <c r="APK19" s="22"/>
      <c r="APL19" s="22"/>
      <c r="APM19" s="22"/>
      <c r="APN19" s="22"/>
      <c r="APO19" s="22"/>
      <c r="APP19" s="22"/>
      <c r="APQ19" s="22"/>
      <c r="APR19" s="22"/>
      <c r="APS19" s="22"/>
      <c r="APT19" s="22"/>
      <c r="APU19" s="22"/>
      <c r="APV19" s="22"/>
      <c r="APW19" s="22"/>
      <c r="APX19" s="22"/>
      <c r="APY19" s="22"/>
      <c r="APZ19" s="22"/>
      <c r="AQA19" s="22"/>
      <c r="AQB19" s="22"/>
      <c r="AQC19" s="22"/>
      <c r="AQD19" s="22"/>
      <c r="AQE19" s="22"/>
      <c r="AQF19" s="22"/>
      <c r="AQG19" s="22"/>
      <c r="AQH19" s="22"/>
      <c r="AQI19" s="22"/>
      <c r="AQJ19" s="22"/>
      <c r="AQK19" s="22"/>
      <c r="AQL19" s="22"/>
      <c r="AQM19" s="22"/>
      <c r="AQN19" s="22"/>
      <c r="AQO19" s="22"/>
      <c r="AQP19" s="22"/>
      <c r="AQQ19" s="22"/>
      <c r="AQR19" s="22"/>
      <c r="AQS19" s="22"/>
      <c r="AQT19" s="22"/>
      <c r="AQU19" s="22"/>
      <c r="AQV19" s="22"/>
      <c r="AQW19" s="22"/>
      <c r="AQX19" s="22"/>
      <c r="AQY19" s="22"/>
      <c r="AQZ19" s="22"/>
      <c r="ARA19" s="22"/>
      <c r="ARB19" s="22"/>
      <c r="ARC19" s="22"/>
      <c r="ARD19" s="22"/>
      <c r="ARE19" s="22"/>
      <c r="ARF19" s="22"/>
      <c r="ARG19" s="22"/>
      <c r="ARH19" s="22"/>
      <c r="ARI19" s="22"/>
      <c r="ARJ19" s="22"/>
      <c r="ARK19" s="22"/>
      <c r="ARL19" s="22"/>
      <c r="ARM19" s="22"/>
      <c r="ARN19" s="22"/>
      <c r="ARO19" s="22"/>
      <c r="ARP19" s="22"/>
      <c r="ARQ19" s="22"/>
      <c r="ARR19" s="22"/>
      <c r="ARS19" s="22"/>
      <c r="ART19" s="22"/>
      <c r="ARU19" s="22"/>
      <c r="ARV19" s="22"/>
      <c r="ARW19" s="22"/>
      <c r="ARX19" s="22"/>
      <c r="ARY19" s="22"/>
      <c r="ARZ19" s="22"/>
      <c r="ASA19" s="22"/>
      <c r="ASB19" s="22"/>
      <c r="ASC19" s="22"/>
      <c r="ASD19" s="22"/>
      <c r="ASE19" s="22"/>
      <c r="ASF19" s="22"/>
      <c r="ASG19" s="22"/>
      <c r="ASH19" s="22"/>
      <c r="ASI19" s="22"/>
      <c r="ASJ19" s="22"/>
      <c r="ASK19" s="22"/>
      <c r="ASL19" s="22"/>
      <c r="ASM19" s="22"/>
      <c r="ASN19" s="22"/>
      <c r="ASO19" s="22"/>
      <c r="ASP19" s="22"/>
      <c r="ASQ19" s="22"/>
      <c r="ASR19" s="22"/>
      <c r="ASS19" s="22"/>
      <c r="AST19" s="22"/>
      <c r="ASU19" s="22"/>
      <c r="ASV19" s="22"/>
      <c r="ASW19" s="22"/>
      <c r="ASX19" s="22"/>
      <c r="ASY19" s="22"/>
      <c r="ASZ19" s="22"/>
      <c r="ATA19" s="22"/>
      <c r="ATB19" s="22"/>
      <c r="ATC19" s="22"/>
      <c r="ATD19" s="22"/>
      <c r="ATE19" s="22"/>
      <c r="ATF19" s="22"/>
      <c r="ATG19" s="22"/>
      <c r="ATH19" s="22"/>
      <c r="ATI19" s="22"/>
      <c r="ATJ19" s="22"/>
      <c r="ATK19" s="22"/>
      <c r="ATL19" s="22"/>
      <c r="ATM19" s="22"/>
      <c r="ATN19" s="22"/>
      <c r="ATO19" s="22"/>
      <c r="ATP19" s="22"/>
      <c r="ATQ19" s="22"/>
      <c r="ATR19" s="22"/>
      <c r="ATS19" s="22"/>
      <c r="ATT19" s="22"/>
      <c r="ATU19" s="22"/>
      <c r="ATV19" s="22"/>
      <c r="ATW19" s="22"/>
      <c r="ATX19" s="22"/>
      <c r="ATY19" s="22"/>
      <c r="ATZ19" s="22"/>
      <c r="AUA19" s="22"/>
      <c r="AUB19" s="22"/>
      <c r="AUC19" s="22"/>
      <c r="AUD19" s="22"/>
      <c r="AUE19" s="22"/>
      <c r="AUF19" s="22"/>
      <c r="AUG19" s="22"/>
      <c r="AUH19" s="22"/>
      <c r="AUI19" s="22"/>
      <c r="AUJ19" s="22"/>
      <c r="AUK19" s="22"/>
      <c r="AUL19" s="22"/>
      <c r="AUM19" s="22"/>
      <c r="AUN19" s="22"/>
      <c r="AUO19" s="22"/>
      <c r="AUP19" s="22"/>
      <c r="AUQ19" s="22"/>
      <c r="AUR19" s="22"/>
      <c r="AUS19" s="22"/>
      <c r="AUT19" s="22"/>
      <c r="AUU19" s="22"/>
      <c r="AUV19" s="22"/>
      <c r="AUW19" s="22"/>
      <c r="AUX19" s="22"/>
      <c r="AUY19" s="22"/>
      <c r="AUZ19" s="22"/>
      <c r="AVA19" s="22"/>
      <c r="AVB19" s="22"/>
      <c r="AVC19" s="22"/>
      <c r="AVD19" s="22"/>
      <c r="AVE19" s="22"/>
      <c r="AVF19" s="22"/>
      <c r="AVG19" s="22"/>
      <c r="AVH19" s="22"/>
      <c r="AVI19" s="22"/>
      <c r="AVJ19" s="22"/>
      <c r="AVK19" s="22"/>
      <c r="AVL19" s="22"/>
      <c r="AVM19" s="22"/>
      <c r="AVN19" s="22"/>
      <c r="AVO19" s="22"/>
      <c r="AVP19" s="22"/>
      <c r="AVQ19" s="22"/>
      <c r="AVR19" s="22"/>
      <c r="AVS19" s="22"/>
      <c r="AVT19" s="22"/>
      <c r="AVU19" s="22"/>
      <c r="AVV19" s="22"/>
      <c r="AVW19" s="22"/>
      <c r="AVX19" s="22"/>
      <c r="AVY19" s="22"/>
      <c r="AVZ19" s="22"/>
      <c r="AWA19" s="22"/>
      <c r="AWB19" s="22"/>
      <c r="AWC19" s="22"/>
      <c r="AWD19" s="22"/>
      <c r="AWE19" s="22"/>
      <c r="AWF19" s="22"/>
      <c r="AWG19" s="22"/>
      <c r="AWH19" s="22"/>
      <c r="AWI19" s="22"/>
      <c r="AWJ19" s="22"/>
      <c r="AWK19" s="22"/>
      <c r="AWL19" s="22"/>
      <c r="AWM19" s="22"/>
      <c r="AWN19" s="22"/>
      <c r="AWO19" s="22"/>
      <c r="AWP19" s="22"/>
      <c r="AWQ19" s="22"/>
      <c r="AWR19" s="22"/>
      <c r="AWS19" s="22"/>
      <c r="AWT19" s="22"/>
      <c r="AWU19" s="22"/>
      <c r="AWV19" s="22"/>
      <c r="AWW19" s="22"/>
      <c r="AWX19" s="22"/>
      <c r="AWY19" s="22"/>
      <c r="AWZ19" s="22"/>
      <c r="AXA19" s="22"/>
      <c r="AXB19" s="22"/>
      <c r="AXC19" s="22"/>
      <c r="AXD19" s="22"/>
      <c r="AXE19" s="22"/>
      <c r="AXF19" s="22"/>
      <c r="AXG19" s="22"/>
      <c r="AXH19" s="22"/>
      <c r="AXI19" s="22"/>
      <c r="AXJ19" s="22"/>
      <c r="AXK19" s="22"/>
      <c r="AXL19" s="22"/>
      <c r="AXM19" s="22"/>
      <c r="AXN19" s="22"/>
      <c r="AXO19" s="22"/>
      <c r="AXP19" s="22"/>
      <c r="AXQ19" s="22"/>
      <c r="AXR19" s="22"/>
      <c r="AXS19" s="22"/>
      <c r="AXT19" s="22"/>
      <c r="AXU19" s="22"/>
      <c r="AXV19" s="22"/>
      <c r="AXW19" s="22"/>
      <c r="AXX19" s="22"/>
      <c r="AXY19" s="22"/>
      <c r="AXZ19" s="22"/>
      <c r="AYA19" s="22"/>
      <c r="AYB19" s="22"/>
      <c r="AYC19" s="22"/>
      <c r="AYD19" s="22"/>
      <c r="AYE19" s="22"/>
      <c r="AYF19" s="22"/>
      <c r="AYG19" s="22"/>
      <c r="AYH19" s="22"/>
      <c r="AYI19" s="22"/>
      <c r="AYJ19" s="22"/>
      <c r="AYK19" s="22"/>
      <c r="AYL19" s="22"/>
      <c r="AYM19" s="22"/>
      <c r="AYN19" s="22"/>
      <c r="AYO19" s="22"/>
      <c r="AYP19" s="22"/>
      <c r="AYQ19" s="22"/>
      <c r="AYR19" s="22"/>
      <c r="AYS19" s="22"/>
      <c r="AYT19" s="22"/>
      <c r="AYU19" s="22"/>
      <c r="AYV19" s="22"/>
      <c r="AYW19" s="22"/>
      <c r="AYX19" s="22"/>
      <c r="AYY19" s="22"/>
      <c r="AYZ19" s="22"/>
      <c r="AZA19" s="22"/>
      <c r="AZB19" s="22"/>
      <c r="AZC19" s="22"/>
      <c r="AZD19" s="22"/>
      <c r="AZE19" s="22"/>
      <c r="AZF19" s="22"/>
      <c r="AZG19" s="22"/>
      <c r="AZH19" s="22"/>
      <c r="AZI19" s="22"/>
      <c r="AZJ19" s="22"/>
      <c r="AZK19" s="22"/>
      <c r="AZL19" s="22"/>
      <c r="AZM19" s="22"/>
      <c r="AZN19" s="22"/>
      <c r="AZO19" s="22"/>
      <c r="AZP19" s="22"/>
      <c r="AZQ19" s="22"/>
      <c r="AZR19" s="22"/>
      <c r="AZS19" s="22"/>
      <c r="AZT19" s="22"/>
      <c r="AZU19" s="22"/>
      <c r="AZV19" s="22"/>
      <c r="AZW19" s="22"/>
      <c r="AZX19" s="22"/>
      <c r="AZY19" s="22"/>
      <c r="AZZ19" s="22"/>
      <c r="BAA19" s="22"/>
      <c r="BAB19" s="22"/>
      <c r="BAC19" s="22"/>
      <c r="BAD19" s="22"/>
      <c r="BAE19" s="22"/>
      <c r="BAF19" s="22"/>
      <c r="BAG19" s="22"/>
      <c r="BAH19" s="22"/>
      <c r="BAI19" s="22"/>
      <c r="BAJ19" s="22"/>
      <c r="BAK19" s="22"/>
      <c r="BAL19" s="22"/>
      <c r="BAM19" s="22"/>
      <c r="BAN19" s="22"/>
      <c r="BAO19" s="22"/>
      <c r="BAP19" s="22"/>
      <c r="BAQ19" s="22"/>
      <c r="BAR19" s="22"/>
      <c r="BAS19" s="22"/>
      <c r="BAT19" s="22"/>
      <c r="BAU19" s="22"/>
      <c r="BAV19" s="22"/>
      <c r="BAW19" s="22"/>
      <c r="BAX19" s="22"/>
      <c r="BAY19" s="22"/>
      <c r="BAZ19" s="22"/>
      <c r="BBA19" s="22"/>
      <c r="BBB19" s="22"/>
      <c r="BBC19" s="22"/>
      <c r="BBD19" s="22"/>
      <c r="BBE19" s="22"/>
      <c r="BBF19" s="22"/>
      <c r="BBG19" s="22"/>
      <c r="BBH19" s="22"/>
      <c r="BBI19" s="22"/>
      <c r="BBJ19" s="22"/>
      <c r="BBK19" s="22"/>
      <c r="BBL19" s="22"/>
      <c r="BBM19" s="22"/>
      <c r="BBN19" s="22"/>
      <c r="BBO19" s="22"/>
      <c r="BBP19" s="22"/>
      <c r="BBQ19" s="22"/>
      <c r="BBR19" s="22"/>
      <c r="BBS19" s="22"/>
      <c r="BBT19" s="22"/>
      <c r="BBU19" s="22"/>
      <c r="BBV19" s="22"/>
      <c r="BBW19" s="22"/>
      <c r="BBX19" s="22"/>
      <c r="BBY19" s="22"/>
      <c r="BBZ19" s="22"/>
      <c r="BCA19" s="22"/>
      <c r="BCB19" s="22"/>
      <c r="BCC19" s="22"/>
      <c r="BCD19" s="22"/>
      <c r="BCE19" s="22"/>
      <c r="BCF19" s="22"/>
      <c r="BCG19" s="22"/>
      <c r="BCH19" s="22"/>
      <c r="BCI19" s="22"/>
      <c r="BCJ19" s="22"/>
      <c r="BCK19" s="22"/>
      <c r="BCL19" s="22"/>
      <c r="BCM19" s="22"/>
      <c r="BCN19" s="22"/>
      <c r="BCO19" s="22"/>
      <c r="BCP19" s="22"/>
      <c r="BCQ19" s="22"/>
      <c r="BCR19" s="22"/>
      <c r="BCS19" s="22"/>
      <c r="BCT19" s="22"/>
      <c r="BCU19" s="22"/>
      <c r="BCV19" s="22"/>
      <c r="BCW19" s="22"/>
      <c r="BCX19" s="22"/>
      <c r="BCY19" s="22"/>
      <c r="BCZ19" s="22"/>
      <c r="BDA19" s="22"/>
      <c r="BDB19" s="22"/>
      <c r="BDC19" s="22"/>
      <c r="BDD19" s="22"/>
      <c r="BDE19" s="22"/>
      <c r="BDF19" s="22"/>
      <c r="BDG19" s="22"/>
      <c r="BDH19" s="22"/>
      <c r="BDI19" s="22"/>
      <c r="BDJ19" s="22"/>
      <c r="BDK19" s="22"/>
      <c r="BDL19" s="22"/>
      <c r="BDM19" s="22"/>
      <c r="BDN19" s="22"/>
      <c r="BDO19" s="22"/>
      <c r="BDP19" s="22"/>
      <c r="BDQ19" s="22"/>
      <c r="BDR19" s="22"/>
      <c r="BDS19" s="22"/>
      <c r="BDT19" s="22"/>
      <c r="BDU19" s="22"/>
      <c r="BDV19" s="22"/>
      <c r="BDW19" s="22"/>
      <c r="BDX19" s="22"/>
      <c r="BDY19" s="22"/>
      <c r="BDZ19" s="22"/>
      <c r="BEA19" s="22"/>
      <c r="BEB19" s="22"/>
      <c r="BEC19" s="22"/>
      <c r="BED19" s="22"/>
      <c r="BEE19" s="22"/>
      <c r="BEF19" s="22"/>
      <c r="BEG19" s="22"/>
      <c r="BEH19" s="22"/>
      <c r="BEI19" s="22"/>
      <c r="BEJ19" s="22"/>
    </row>
    <row r="20" spans="1:1492" s="113" customFormat="1" ht="15.6" customHeight="1" x14ac:dyDescent="0.3">
      <c r="B20" s="173" t="s">
        <v>227</v>
      </c>
      <c r="C20" s="159" t="s">
        <v>244</v>
      </c>
      <c r="D20" s="11">
        <v>1.07</v>
      </c>
      <c r="E20" s="157" t="s">
        <v>245</v>
      </c>
      <c r="F20" s="159"/>
      <c r="G20" s="400"/>
      <c r="H20" s="372">
        <v>1.05</v>
      </c>
      <c r="I20" s="157" t="s">
        <v>245</v>
      </c>
      <c r="J20" s="159"/>
      <c r="K20" s="400"/>
      <c r="L20" s="404">
        <v>1.03</v>
      </c>
      <c r="M20" s="157" t="s">
        <v>245</v>
      </c>
      <c r="N20" s="159"/>
      <c r="O20" s="400"/>
      <c r="P20" s="11">
        <f>ROUND(((T20*1.02)),2)</f>
        <v>1.01</v>
      </c>
      <c r="Q20" s="157" t="s">
        <v>245</v>
      </c>
      <c r="R20" s="159"/>
      <c r="S20" s="400"/>
      <c r="T20" s="11">
        <v>0.99</v>
      </c>
      <c r="U20" s="157" t="s">
        <v>245</v>
      </c>
      <c r="V20" s="11"/>
      <c r="W20" s="400"/>
      <c r="X20" s="120">
        <v>0.97</v>
      </c>
      <c r="Y20" s="157" t="s">
        <v>245</v>
      </c>
      <c r="Z20" s="120"/>
      <c r="AA20" s="400"/>
      <c r="AB20" s="180">
        <v>0.95</v>
      </c>
      <c r="AC20" s="157" t="s">
        <v>245</v>
      </c>
      <c r="AD20" s="337"/>
      <c r="AE20" s="400"/>
      <c r="AF20" s="284">
        <v>0.93</v>
      </c>
      <c r="AG20" s="157" t="s">
        <v>245</v>
      </c>
      <c r="AH20" s="156"/>
      <c r="AI20" s="157"/>
      <c r="AJ20" s="180">
        <v>0.93</v>
      </c>
      <c r="AK20" s="157" t="s">
        <v>245</v>
      </c>
      <c r="AL20" s="156"/>
      <c r="AM20" s="157"/>
      <c r="AN20" s="288">
        <v>0.91</v>
      </c>
      <c r="AO20" s="157" t="s">
        <v>245</v>
      </c>
      <c r="AP20" s="156"/>
      <c r="AQ20" s="157"/>
      <c r="AR20" s="288">
        <v>0.91</v>
      </c>
      <c r="AS20" s="157" t="s">
        <v>245</v>
      </c>
      <c r="AT20" s="156"/>
      <c r="AU20" s="157"/>
      <c r="AV20" s="180">
        <v>0.91</v>
      </c>
      <c r="AW20" s="157" t="s">
        <v>245</v>
      </c>
      <c r="AX20" s="156"/>
      <c r="AY20" s="157"/>
      <c r="AZ20" s="180">
        <v>0.91</v>
      </c>
      <c r="BA20" s="157" t="s">
        <v>245</v>
      </c>
      <c r="BB20" s="156"/>
      <c r="BC20" s="157"/>
      <c r="BD20" s="163">
        <v>0.89</v>
      </c>
      <c r="BE20" s="157" t="s">
        <v>245</v>
      </c>
      <c r="BF20" s="156"/>
      <c r="BG20" s="157"/>
      <c r="BH20" s="163">
        <v>0.89</v>
      </c>
      <c r="BI20" s="157" t="s">
        <v>245</v>
      </c>
      <c r="BJ20" s="156"/>
      <c r="BK20" s="157"/>
      <c r="BL20" s="163">
        <v>0.89</v>
      </c>
      <c r="BM20" s="157" t="s">
        <v>245</v>
      </c>
      <c r="BN20" s="156"/>
      <c r="BO20" s="157"/>
      <c r="BP20" s="163">
        <v>0.89</v>
      </c>
      <c r="BQ20" s="157" t="s">
        <v>245</v>
      </c>
      <c r="BR20" s="156"/>
      <c r="BS20" s="157"/>
      <c r="BT20" s="161">
        <v>0.87</v>
      </c>
      <c r="BU20" s="157" t="s">
        <v>245</v>
      </c>
      <c r="BV20" s="156"/>
      <c r="BW20" s="157"/>
      <c r="BX20" s="161">
        <v>0.87</v>
      </c>
      <c r="BY20" s="157" t="s">
        <v>245</v>
      </c>
      <c r="BZ20" s="156"/>
      <c r="CA20" s="157"/>
      <c r="CB20" s="156">
        <v>0.85</v>
      </c>
      <c r="CC20" s="157" t="s">
        <v>245</v>
      </c>
      <c r="CD20" s="156"/>
      <c r="CE20" s="157"/>
      <c r="CG20" s="156">
        <v>0.83</v>
      </c>
      <c r="CH20" s="157" t="s">
        <v>245</v>
      </c>
      <c r="CI20" s="156"/>
      <c r="CJ20" s="157"/>
    </row>
    <row r="21" spans="1:1492" ht="15.6" customHeight="1" x14ac:dyDescent="0.3">
      <c r="B21" s="548" t="s">
        <v>229</v>
      </c>
      <c r="C21" s="550" t="s">
        <v>230</v>
      </c>
      <c r="D21" s="5">
        <v>5.43</v>
      </c>
      <c r="E21" s="155" t="s">
        <v>231</v>
      </c>
      <c r="G21" s="399"/>
      <c r="H21" s="101">
        <v>5.32</v>
      </c>
      <c r="I21" s="155" t="s">
        <v>231</v>
      </c>
      <c r="K21" s="399"/>
      <c r="L21" s="101">
        <v>5.22</v>
      </c>
      <c r="M21" s="155" t="s">
        <v>231</v>
      </c>
      <c r="O21" s="399"/>
      <c r="P21" s="7">
        <f t="shared" ref="P21:P22" si="2">ROUND(((T21*1.02)),2)</f>
        <v>5.12</v>
      </c>
      <c r="Q21" s="155" t="s">
        <v>231</v>
      </c>
      <c r="R21" s="212"/>
      <c r="S21" s="399"/>
      <c r="T21" s="5">
        <v>5.0199999999999996</v>
      </c>
      <c r="U21" s="155" t="s">
        <v>231</v>
      </c>
      <c r="V21" s="7"/>
      <c r="W21" s="399"/>
      <c r="X21" s="28">
        <v>4.92</v>
      </c>
      <c r="Y21" s="155" t="s">
        <v>231</v>
      </c>
      <c r="Z21" s="28"/>
      <c r="AA21" s="399"/>
      <c r="AB21" s="180">
        <v>4.82</v>
      </c>
      <c r="AC21" s="155" t="s">
        <v>231</v>
      </c>
      <c r="AD21" s="334"/>
      <c r="AE21" s="399"/>
      <c r="AF21" s="284">
        <v>4.7300000000000004</v>
      </c>
      <c r="AG21" s="155" t="s">
        <v>231</v>
      </c>
      <c r="AH21" s="154"/>
      <c r="AI21" s="155"/>
      <c r="AJ21" s="180">
        <v>4.7300000000000004</v>
      </c>
      <c r="AK21" s="155" t="s">
        <v>231</v>
      </c>
      <c r="AL21" s="154"/>
      <c r="AM21" s="155"/>
      <c r="AN21" s="286">
        <v>4.6399999999999997</v>
      </c>
      <c r="AO21" s="155" t="s">
        <v>231</v>
      </c>
      <c r="AP21" s="154"/>
      <c r="AQ21" s="155"/>
      <c r="AR21" s="286">
        <v>4.6399999999999997</v>
      </c>
      <c r="AS21" s="155" t="s">
        <v>231</v>
      </c>
      <c r="AT21" s="154"/>
      <c r="AU21" s="155"/>
      <c r="AV21" s="180">
        <v>4.6399999999999997</v>
      </c>
      <c r="AW21" s="155" t="s">
        <v>231</v>
      </c>
      <c r="AX21" s="154"/>
      <c r="AY21" s="155"/>
      <c r="AZ21" s="180">
        <v>4.6399999999999997</v>
      </c>
      <c r="BA21" s="155" t="s">
        <v>231</v>
      </c>
      <c r="BB21" s="154"/>
      <c r="BC21" s="155"/>
      <c r="BD21" s="180">
        <v>4.55</v>
      </c>
      <c r="BE21" s="155" t="s">
        <v>231</v>
      </c>
      <c r="BF21" s="154"/>
      <c r="BG21" s="155"/>
      <c r="BH21" s="180">
        <v>4.55</v>
      </c>
      <c r="BI21" s="155" t="s">
        <v>231</v>
      </c>
      <c r="BJ21" s="154"/>
      <c r="BK21" s="155"/>
      <c r="BL21" s="180">
        <v>4.55</v>
      </c>
      <c r="BM21" s="155" t="s">
        <v>231</v>
      </c>
      <c r="BN21" s="154"/>
      <c r="BO21" s="155"/>
      <c r="BP21" s="180">
        <v>4.55</v>
      </c>
      <c r="BQ21" s="155" t="s">
        <v>231</v>
      </c>
      <c r="BR21" s="154"/>
      <c r="BS21" s="155"/>
      <c r="BT21" s="158">
        <v>4.46</v>
      </c>
      <c r="BU21" s="155" t="s">
        <v>231</v>
      </c>
      <c r="BV21" s="154"/>
      <c r="BW21" s="155"/>
      <c r="BX21" s="158">
        <v>4.46</v>
      </c>
      <c r="BY21" s="155" t="s">
        <v>231</v>
      </c>
      <c r="BZ21" s="154"/>
      <c r="CA21" s="155"/>
      <c r="CB21" s="154">
        <v>4.37</v>
      </c>
      <c r="CC21" s="155" t="s">
        <v>231</v>
      </c>
      <c r="CD21" s="154"/>
      <c r="CE21" s="155"/>
      <c r="CF21"/>
      <c r="CG21" s="154">
        <v>4.28</v>
      </c>
      <c r="CH21" s="155" t="s">
        <v>231</v>
      </c>
      <c r="CI21" s="154"/>
      <c r="CJ21" s="155"/>
    </row>
    <row r="22" spans="1:1492" s="113" customFormat="1" ht="15.6" customHeight="1" x14ac:dyDescent="0.3">
      <c r="B22" s="549"/>
      <c r="C22" s="551"/>
      <c r="D22" s="9">
        <v>0.15</v>
      </c>
      <c r="E22" s="157" t="s">
        <v>232</v>
      </c>
      <c r="F22" s="431"/>
      <c r="G22" s="400"/>
      <c r="H22" s="101">
        <v>0.15</v>
      </c>
      <c r="I22" s="157" t="s">
        <v>232</v>
      </c>
      <c r="J22" s="213"/>
      <c r="K22" s="400"/>
      <c r="L22" s="101">
        <v>0.15</v>
      </c>
      <c r="M22" s="157" t="s">
        <v>232</v>
      </c>
      <c r="N22" s="213"/>
      <c r="O22" s="400"/>
      <c r="P22" s="7">
        <f t="shared" si="2"/>
        <v>0.15</v>
      </c>
      <c r="Q22" s="157" t="s">
        <v>232</v>
      </c>
      <c r="R22" s="159"/>
      <c r="S22" s="400"/>
      <c r="T22" s="9">
        <v>0.15</v>
      </c>
      <c r="U22" s="157" t="s">
        <v>232</v>
      </c>
      <c r="V22" s="7"/>
      <c r="W22" s="400"/>
      <c r="X22" s="28">
        <v>0.15</v>
      </c>
      <c r="Y22" s="157" t="s">
        <v>232</v>
      </c>
      <c r="Z22" s="29"/>
      <c r="AA22" s="400"/>
      <c r="AB22" s="154">
        <v>0.15</v>
      </c>
      <c r="AC22" s="157" t="s">
        <v>232</v>
      </c>
      <c r="AD22" s="337"/>
      <c r="AE22" s="400"/>
      <c r="AF22" s="149">
        <v>0.15</v>
      </c>
      <c r="AG22" s="157" t="s">
        <v>232</v>
      </c>
      <c r="AH22" s="156"/>
      <c r="AI22" s="157"/>
      <c r="AJ22" s="154">
        <v>0.15</v>
      </c>
      <c r="AK22" s="157" t="s">
        <v>232</v>
      </c>
      <c r="AL22" s="156"/>
      <c r="AM22" s="157"/>
      <c r="AN22" s="281">
        <v>0.15</v>
      </c>
      <c r="AO22" s="157" t="s">
        <v>232</v>
      </c>
      <c r="AP22" s="156"/>
      <c r="AQ22" s="157"/>
      <c r="AR22" s="281">
        <v>0.15</v>
      </c>
      <c r="AS22" s="157" t="s">
        <v>232</v>
      </c>
      <c r="AT22" s="156"/>
      <c r="AU22" s="157"/>
      <c r="AV22" s="154">
        <v>0.15</v>
      </c>
      <c r="AW22" s="157" t="s">
        <v>232</v>
      </c>
      <c r="AX22" s="156"/>
      <c r="AY22" s="157"/>
      <c r="AZ22" s="154">
        <v>0.15</v>
      </c>
      <c r="BA22" s="157" t="s">
        <v>232</v>
      </c>
      <c r="BB22" s="156"/>
      <c r="BC22" s="157"/>
      <c r="BD22" s="156">
        <v>0.15</v>
      </c>
      <c r="BE22" s="157" t="s">
        <v>232</v>
      </c>
      <c r="BF22" s="156"/>
      <c r="BG22" s="157"/>
      <c r="BH22" s="156">
        <v>0.11</v>
      </c>
      <c r="BI22" s="157" t="s">
        <v>232</v>
      </c>
      <c r="BJ22" s="156"/>
      <c r="BK22" s="157"/>
      <c r="BL22" s="156">
        <v>0.11</v>
      </c>
      <c r="BM22" s="157" t="s">
        <v>232</v>
      </c>
      <c r="BN22" s="156"/>
      <c r="BO22" s="157"/>
      <c r="BP22" s="156">
        <v>0.11</v>
      </c>
      <c r="BQ22" s="157" t="s">
        <v>232</v>
      </c>
      <c r="BR22" s="156"/>
      <c r="BS22" s="157"/>
      <c r="BT22" s="161">
        <v>0.11</v>
      </c>
      <c r="BU22" s="157" t="s">
        <v>232</v>
      </c>
      <c r="BV22" s="156"/>
      <c r="BW22" s="157"/>
      <c r="BX22" s="161">
        <v>0.11</v>
      </c>
      <c r="BY22" s="157" t="s">
        <v>232</v>
      </c>
      <c r="BZ22" s="156"/>
      <c r="CA22" s="157"/>
      <c r="CB22" s="156">
        <v>0.11</v>
      </c>
      <c r="CC22" s="157" t="s">
        <v>232</v>
      </c>
      <c r="CD22" s="156"/>
      <c r="CE22" s="157"/>
      <c r="CG22" s="156">
        <v>0.11</v>
      </c>
      <c r="CH22" s="157" t="s">
        <v>232</v>
      </c>
      <c r="CI22" s="156"/>
      <c r="CJ22" s="157"/>
    </row>
    <row r="23" spans="1:1492" ht="15.6" customHeight="1" x14ac:dyDescent="0.3">
      <c r="B23" s="548" t="s">
        <v>233</v>
      </c>
      <c r="C23" s="550" t="s">
        <v>230</v>
      </c>
      <c r="D23" s="5"/>
      <c r="E23" s="155" t="s">
        <v>234</v>
      </c>
      <c r="F23" s="7">
        <v>2.66</v>
      </c>
      <c r="G23" s="181" t="s">
        <v>235</v>
      </c>
      <c r="H23" s="284">
        <v>2066.9899999999998</v>
      </c>
      <c r="I23" s="155" t="s">
        <v>234</v>
      </c>
      <c r="J23" s="371">
        <v>2.61</v>
      </c>
      <c r="K23" s="181" t="s">
        <v>235</v>
      </c>
      <c r="L23" s="284">
        <v>2066.9899999999998</v>
      </c>
      <c r="M23" s="155" t="s">
        <v>234</v>
      </c>
      <c r="N23" s="371">
        <v>2.56</v>
      </c>
      <c r="O23" s="181" t="s">
        <v>236</v>
      </c>
      <c r="P23" s="284">
        <v>2066.9899999999998</v>
      </c>
      <c r="Q23" s="155" t="s">
        <v>234</v>
      </c>
      <c r="R23" s="7">
        <f>ROUND(((V23*1.02)),2)</f>
        <v>2.5099999999999998</v>
      </c>
      <c r="S23" s="181" t="s">
        <v>236</v>
      </c>
      <c r="T23" s="371">
        <v>2066.9899999999998</v>
      </c>
      <c r="U23" s="155" t="s">
        <v>234</v>
      </c>
      <c r="V23" s="371">
        <v>2.46</v>
      </c>
      <c r="W23" s="181" t="s">
        <v>236</v>
      </c>
      <c r="X23" s="284">
        <v>2066.9899999999998</v>
      </c>
      <c r="Y23" s="155" t="s">
        <v>234</v>
      </c>
      <c r="Z23" s="28">
        <v>2.41</v>
      </c>
      <c r="AA23" s="181" t="s">
        <v>236</v>
      </c>
      <c r="AB23" s="284">
        <v>2066.9899999999998</v>
      </c>
      <c r="AC23" s="155" t="s">
        <v>234</v>
      </c>
      <c r="AD23" s="336">
        <v>2.36</v>
      </c>
      <c r="AE23" s="181" t="s">
        <v>236</v>
      </c>
      <c r="AF23" s="284">
        <v>2066.9899999999998</v>
      </c>
      <c r="AG23" s="155" t="s">
        <v>234</v>
      </c>
      <c r="AH23" s="180">
        <v>2.31</v>
      </c>
      <c r="AI23" s="155" t="s">
        <v>236</v>
      </c>
      <c r="AJ23" s="180">
        <v>1940.96</v>
      </c>
      <c r="AK23" s="155" t="s">
        <v>234</v>
      </c>
      <c r="AL23" s="180">
        <v>2.31</v>
      </c>
      <c r="AM23" s="155" t="s">
        <v>236</v>
      </c>
      <c r="AN23" s="180">
        <v>1940.96</v>
      </c>
      <c r="AO23" s="155" t="s">
        <v>234</v>
      </c>
      <c r="AP23" s="180">
        <v>2.2599999999999998</v>
      </c>
      <c r="AQ23" s="155" t="s">
        <v>236</v>
      </c>
      <c r="AR23" s="180">
        <v>1940.96</v>
      </c>
      <c r="AS23" s="155" t="s">
        <v>234</v>
      </c>
      <c r="AT23" s="180">
        <v>2.2599999999999998</v>
      </c>
      <c r="AU23" s="155" t="s">
        <v>236</v>
      </c>
      <c r="AV23" s="180">
        <v>1940.96</v>
      </c>
      <c r="AW23" s="155" t="s">
        <v>234</v>
      </c>
      <c r="AX23" s="180">
        <v>2.2599999999999998</v>
      </c>
      <c r="AY23" s="155" t="s">
        <v>236</v>
      </c>
      <c r="AZ23" s="180">
        <v>1979.36</v>
      </c>
      <c r="BA23" s="155" t="s">
        <v>234</v>
      </c>
      <c r="BB23" s="180">
        <v>2.2599999999999998</v>
      </c>
      <c r="BC23" s="155" t="s">
        <v>236</v>
      </c>
      <c r="BD23" s="180">
        <v>1979.36</v>
      </c>
      <c r="BE23" s="155" t="s">
        <v>234</v>
      </c>
      <c r="BF23" s="154">
        <v>2.2200000000000002</v>
      </c>
      <c r="BG23" s="155" t="s">
        <v>236</v>
      </c>
      <c r="BH23" s="180">
        <v>2015.07</v>
      </c>
      <c r="BI23" s="155" t="s">
        <v>234</v>
      </c>
      <c r="BJ23" s="180">
        <v>2.2200000000000002</v>
      </c>
      <c r="BK23" s="155" t="s">
        <v>236</v>
      </c>
      <c r="BL23" s="180">
        <v>2015.07</v>
      </c>
      <c r="BM23" s="155" t="s">
        <v>234</v>
      </c>
      <c r="BN23" s="180">
        <v>2.2200000000000002</v>
      </c>
      <c r="BO23" s="155" t="s">
        <v>236</v>
      </c>
      <c r="BP23" s="180">
        <v>2045.8</v>
      </c>
      <c r="BQ23" s="155" t="s">
        <v>234</v>
      </c>
      <c r="BR23" s="180">
        <v>2.2200000000000002</v>
      </c>
      <c r="BS23" s="155" t="s">
        <v>236</v>
      </c>
      <c r="BT23" s="180">
        <v>2045.8</v>
      </c>
      <c r="BU23" s="155" t="s">
        <v>234</v>
      </c>
      <c r="BV23" s="154">
        <v>2.1800000000000002</v>
      </c>
      <c r="BW23" s="155" t="s">
        <v>236</v>
      </c>
      <c r="BX23" s="158">
        <v>2110.37</v>
      </c>
      <c r="BY23" s="155" t="s">
        <v>234</v>
      </c>
      <c r="BZ23" s="154">
        <v>2.1800000000000002</v>
      </c>
      <c r="CA23" s="155" t="s">
        <v>236</v>
      </c>
      <c r="CB23" s="158">
        <v>2110.89</v>
      </c>
      <c r="CC23" s="155" t="s">
        <v>234</v>
      </c>
      <c r="CD23" s="154">
        <v>2.14</v>
      </c>
      <c r="CE23" s="155" t="s">
        <v>236</v>
      </c>
      <c r="CF23"/>
      <c r="CG23" s="158">
        <v>2110.89</v>
      </c>
      <c r="CH23" s="155" t="s">
        <v>234</v>
      </c>
      <c r="CI23" s="154">
        <v>2.1</v>
      </c>
      <c r="CJ23" s="155" t="s">
        <v>236</v>
      </c>
    </row>
    <row r="24" spans="1:1492" ht="15.6" customHeight="1" x14ac:dyDescent="0.3">
      <c r="B24" s="555"/>
      <c r="C24" s="556"/>
      <c r="D24" s="7"/>
      <c r="E24" s="155" t="s">
        <v>237</v>
      </c>
      <c r="G24" s="400"/>
      <c r="H24" s="149">
        <v>4133.9799999999996</v>
      </c>
      <c r="I24" s="155" t="s">
        <v>237</v>
      </c>
      <c r="K24" s="400"/>
      <c r="L24" s="149">
        <v>4133.9799999999996</v>
      </c>
      <c r="M24" s="155" t="s">
        <v>237</v>
      </c>
      <c r="O24" s="400"/>
      <c r="P24" s="149">
        <v>4133.9799999999996</v>
      </c>
      <c r="Q24" s="155" t="s">
        <v>237</v>
      </c>
      <c r="S24" s="400"/>
      <c r="T24" s="101">
        <v>4133.9799999999996</v>
      </c>
      <c r="U24" s="155" t="s">
        <v>237</v>
      </c>
      <c r="W24" s="400"/>
      <c r="X24" s="149">
        <v>4133.9799999999996</v>
      </c>
      <c r="Y24" s="155" t="s">
        <v>237</v>
      </c>
      <c r="Z24" s="28"/>
      <c r="AA24" s="400"/>
      <c r="AB24" s="149">
        <v>4133.9799999999996</v>
      </c>
      <c r="AC24" s="155" t="s">
        <v>237</v>
      </c>
      <c r="AD24" s="337"/>
      <c r="AE24" s="400"/>
      <c r="AF24" s="149">
        <v>4133.9799999999996</v>
      </c>
      <c r="AG24" s="155" t="s">
        <v>237</v>
      </c>
      <c r="AH24" s="154"/>
      <c r="AI24" s="155"/>
      <c r="AJ24" s="154">
        <v>3881.92</v>
      </c>
      <c r="AK24" s="155" t="s">
        <v>237</v>
      </c>
      <c r="AL24" s="154"/>
      <c r="AM24" s="155"/>
      <c r="AN24" s="154">
        <v>3881.92</v>
      </c>
      <c r="AO24" s="155" t="s">
        <v>237</v>
      </c>
      <c r="AQ24" s="155"/>
      <c r="AR24" s="154">
        <v>3881.92</v>
      </c>
      <c r="AS24" s="155" t="s">
        <v>237</v>
      </c>
      <c r="AU24" s="155"/>
      <c r="AV24" s="154">
        <v>3881.92</v>
      </c>
      <c r="AW24" s="155" t="s">
        <v>237</v>
      </c>
      <c r="AX24" s="154"/>
      <c r="AY24" s="155"/>
      <c r="AZ24" s="154">
        <v>3958.72</v>
      </c>
      <c r="BA24" s="155" t="s">
        <v>237</v>
      </c>
      <c r="BB24" s="154"/>
      <c r="BC24" s="155"/>
      <c r="BD24" s="154">
        <v>3958.72</v>
      </c>
      <c r="BE24" s="155" t="s">
        <v>237</v>
      </c>
      <c r="BF24" s="154"/>
      <c r="BG24" s="155"/>
      <c r="BH24" s="154">
        <v>4030.14</v>
      </c>
      <c r="BI24" s="155" t="s">
        <v>237</v>
      </c>
      <c r="BJ24" s="154"/>
      <c r="BK24" s="155"/>
      <c r="BL24" s="154">
        <v>4030.14</v>
      </c>
      <c r="BM24" s="155" t="s">
        <v>237</v>
      </c>
      <c r="BN24" s="154"/>
      <c r="BO24" s="155"/>
      <c r="BP24" s="154">
        <v>4091.6</v>
      </c>
      <c r="BQ24" s="155" t="s">
        <v>237</v>
      </c>
      <c r="BR24" s="154"/>
      <c r="BS24" s="155"/>
      <c r="BT24" s="154">
        <v>4091.6</v>
      </c>
      <c r="BU24" s="155" t="s">
        <v>237</v>
      </c>
      <c r="BV24" s="154"/>
      <c r="BW24" s="155"/>
      <c r="BX24" s="158">
        <v>4220.74</v>
      </c>
      <c r="BY24" s="155" t="s">
        <v>237</v>
      </c>
      <c r="BZ24" s="154"/>
      <c r="CA24" s="155"/>
      <c r="CB24" s="158">
        <v>4221.78</v>
      </c>
      <c r="CC24" s="155" t="s">
        <v>237</v>
      </c>
      <c r="CD24" s="154"/>
      <c r="CE24" s="155"/>
      <c r="CF24"/>
      <c r="CG24" s="158">
        <v>4221.78</v>
      </c>
      <c r="CH24" s="155" t="s">
        <v>237</v>
      </c>
      <c r="CI24" s="154"/>
      <c r="CJ24" s="155"/>
    </row>
    <row r="25" spans="1:1492" s="113" customFormat="1" ht="15.6" customHeight="1" x14ac:dyDescent="0.3">
      <c r="B25" s="549"/>
      <c r="C25" s="551"/>
      <c r="D25" s="9"/>
      <c r="E25" s="157" t="s">
        <v>238</v>
      </c>
      <c r="F25" s="159"/>
      <c r="G25" s="401"/>
      <c r="H25" s="285">
        <v>6200.9699999999993</v>
      </c>
      <c r="I25" s="157" t="s">
        <v>238</v>
      </c>
      <c r="J25" s="159"/>
      <c r="K25" s="401"/>
      <c r="L25" s="285">
        <v>6200.9699999999993</v>
      </c>
      <c r="M25" s="157" t="s">
        <v>238</v>
      </c>
      <c r="N25" s="159"/>
      <c r="O25" s="401"/>
      <c r="P25" s="285">
        <v>6200.9699999999993</v>
      </c>
      <c r="Q25" s="157" t="s">
        <v>238</v>
      </c>
      <c r="R25" s="159"/>
      <c r="S25" s="401"/>
      <c r="T25" s="372">
        <v>6200.9699999999993</v>
      </c>
      <c r="U25" s="157" t="s">
        <v>238</v>
      </c>
      <c r="V25" s="159"/>
      <c r="W25" s="401"/>
      <c r="X25" s="285">
        <v>6200.9699999999993</v>
      </c>
      <c r="Y25" s="157" t="s">
        <v>238</v>
      </c>
      <c r="Z25" s="29"/>
      <c r="AA25" s="401"/>
      <c r="AB25" s="285">
        <v>6200.9699999999993</v>
      </c>
      <c r="AC25" s="157" t="s">
        <v>238</v>
      </c>
      <c r="AD25" s="335"/>
      <c r="AE25" s="401"/>
      <c r="AF25" s="285">
        <v>6200.9699999999993</v>
      </c>
      <c r="AG25" s="157" t="s">
        <v>238</v>
      </c>
      <c r="AH25" s="156"/>
      <c r="AI25" s="157"/>
      <c r="AJ25" s="156">
        <v>5822.88</v>
      </c>
      <c r="AK25" s="157" t="s">
        <v>238</v>
      </c>
      <c r="AL25" s="156"/>
      <c r="AM25" s="157"/>
      <c r="AN25" s="156">
        <v>5822.88</v>
      </c>
      <c r="AO25" s="157" t="s">
        <v>238</v>
      </c>
      <c r="AP25" s="285"/>
      <c r="AQ25" s="157"/>
      <c r="AR25" s="156">
        <v>5822.88</v>
      </c>
      <c r="AS25" s="157" t="s">
        <v>238</v>
      </c>
      <c r="AT25" s="285"/>
      <c r="AU25" s="157"/>
      <c r="AV25" s="156">
        <v>5822.88</v>
      </c>
      <c r="AW25" s="157" t="s">
        <v>238</v>
      </c>
      <c r="AX25" s="156"/>
      <c r="AY25" s="157"/>
      <c r="AZ25" s="156">
        <v>5938.08</v>
      </c>
      <c r="BA25" s="157" t="s">
        <v>238</v>
      </c>
      <c r="BB25" s="156"/>
      <c r="BC25" s="157"/>
      <c r="BD25" s="156">
        <v>5938.08</v>
      </c>
      <c r="BE25" s="157" t="s">
        <v>238</v>
      </c>
      <c r="BF25" s="156"/>
      <c r="BG25" s="157"/>
      <c r="BH25" s="156">
        <v>6045.21</v>
      </c>
      <c r="BI25" s="157" t="s">
        <v>238</v>
      </c>
      <c r="BJ25" s="156"/>
      <c r="BK25" s="157"/>
      <c r="BL25" s="156">
        <v>6045.21</v>
      </c>
      <c r="BM25" s="157" t="s">
        <v>238</v>
      </c>
      <c r="BN25" s="156"/>
      <c r="BO25" s="157"/>
      <c r="BP25" s="156">
        <v>6137.4</v>
      </c>
      <c r="BQ25" s="157" t="s">
        <v>238</v>
      </c>
      <c r="BR25" s="156"/>
      <c r="BS25" s="157"/>
      <c r="BT25" s="156">
        <v>6137.4</v>
      </c>
      <c r="BU25" s="157" t="s">
        <v>238</v>
      </c>
      <c r="BV25" s="156"/>
      <c r="BW25" s="157"/>
      <c r="BX25" s="161">
        <v>6331.11</v>
      </c>
      <c r="BY25" s="157" t="s">
        <v>238</v>
      </c>
      <c r="BZ25" s="156"/>
      <c r="CA25" s="157"/>
      <c r="CB25" s="161">
        <v>6332.67</v>
      </c>
      <c r="CC25" s="157" t="s">
        <v>238</v>
      </c>
      <c r="CD25" s="156"/>
      <c r="CE25" s="157"/>
      <c r="CG25" s="161">
        <v>6332.67</v>
      </c>
      <c r="CH25" s="157" t="s">
        <v>238</v>
      </c>
      <c r="CI25" s="156"/>
      <c r="CJ25" s="157"/>
    </row>
    <row r="26" spans="1:1492" s="113" customFormat="1" ht="15.6" customHeight="1" x14ac:dyDescent="0.3">
      <c r="B26" s="173" t="s">
        <v>246</v>
      </c>
      <c r="C26" s="162" t="s">
        <v>244</v>
      </c>
      <c r="D26" s="11">
        <v>19.739999999999998</v>
      </c>
      <c r="E26" s="157" t="s">
        <v>236</v>
      </c>
      <c r="F26" s="7">
        <v>10.130000000000001</v>
      </c>
      <c r="G26" s="157" t="s">
        <v>235</v>
      </c>
      <c r="H26" s="403">
        <v>19.350000000000001</v>
      </c>
      <c r="I26" s="157" t="s">
        <v>236</v>
      </c>
      <c r="J26" s="403">
        <v>9.93</v>
      </c>
      <c r="K26" s="157" t="s">
        <v>235</v>
      </c>
      <c r="L26" s="403">
        <v>18.97</v>
      </c>
      <c r="M26" s="157" t="s">
        <v>236</v>
      </c>
      <c r="N26" s="403">
        <v>9.74</v>
      </c>
      <c r="O26" s="157" t="s">
        <v>236</v>
      </c>
      <c r="P26" s="11">
        <f>ROUND(((T26*1.02)),2)</f>
        <v>18.600000000000001</v>
      </c>
      <c r="Q26" s="157" t="s">
        <v>236</v>
      </c>
      <c r="R26" s="7">
        <f>ROUND(((V26*1.02)),2)</f>
        <v>9.5500000000000007</v>
      </c>
      <c r="S26" s="157" t="s">
        <v>236</v>
      </c>
      <c r="T26" s="11">
        <v>18.239999999999998</v>
      </c>
      <c r="U26" s="157" t="s">
        <v>236</v>
      </c>
      <c r="V26" s="11">
        <v>9.36</v>
      </c>
      <c r="W26" s="157" t="s">
        <v>236</v>
      </c>
      <c r="X26" s="120">
        <v>17.88</v>
      </c>
      <c r="Y26" s="157" t="s">
        <v>236</v>
      </c>
      <c r="Z26" s="120">
        <v>9.18</v>
      </c>
      <c r="AA26" s="157" t="s">
        <v>236</v>
      </c>
      <c r="AB26" s="283">
        <v>17.53</v>
      </c>
      <c r="AC26" s="157" t="s">
        <v>236</v>
      </c>
      <c r="AD26" s="338">
        <v>9</v>
      </c>
      <c r="AE26" s="157" t="s">
        <v>236</v>
      </c>
      <c r="AF26" s="283">
        <v>17.190000000000001</v>
      </c>
      <c r="AG26" s="157" t="s">
        <v>236</v>
      </c>
      <c r="AH26" s="163">
        <v>8.82</v>
      </c>
      <c r="AI26" s="157" t="s">
        <v>236</v>
      </c>
      <c r="AJ26" s="163">
        <v>17.190000000000001</v>
      </c>
      <c r="AK26" s="157" t="s">
        <v>236</v>
      </c>
      <c r="AL26" s="163">
        <v>8.82</v>
      </c>
      <c r="AM26" s="157" t="s">
        <v>236</v>
      </c>
      <c r="AN26" s="278">
        <v>16.850000000000001</v>
      </c>
      <c r="AO26" s="157" t="s">
        <v>236</v>
      </c>
      <c r="AP26" s="283">
        <v>8.65</v>
      </c>
      <c r="AQ26" s="157" t="s">
        <v>236</v>
      </c>
      <c r="AR26" s="278">
        <v>16.850000000000001</v>
      </c>
      <c r="AS26" s="157" t="s">
        <v>236</v>
      </c>
      <c r="AT26" s="283">
        <v>8.65</v>
      </c>
      <c r="AU26" s="157" t="s">
        <v>236</v>
      </c>
      <c r="AV26" s="163">
        <v>16.850000000000001</v>
      </c>
      <c r="AW26" s="157" t="s">
        <v>236</v>
      </c>
      <c r="AX26" s="163">
        <v>8.65</v>
      </c>
      <c r="AY26" s="157" t="s">
        <v>236</v>
      </c>
      <c r="AZ26" s="163">
        <v>16.850000000000001</v>
      </c>
      <c r="BA26" s="157" t="s">
        <v>236</v>
      </c>
      <c r="BB26" s="163">
        <v>8.65</v>
      </c>
      <c r="BC26" s="157" t="s">
        <v>236</v>
      </c>
      <c r="BD26" s="163">
        <v>16.52</v>
      </c>
      <c r="BE26" s="157" t="s">
        <v>236</v>
      </c>
      <c r="BF26" s="163">
        <v>8.48</v>
      </c>
      <c r="BG26" s="164" t="s">
        <v>236</v>
      </c>
      <c r="BH26" s="163">
        <v>16.52</v>
      </c>
      <c r="BI26" s="157" t="s">
        <v>236</v>
      </c>
      <c r="BJ26" s="163">
        <v>8.48</v>
      </c>
      <c r="BK26" s="157" t="s">
        <v>236</v>
      </c>
      <c r="BL26" s="163">
        <v>8.48</v>
      </c>
      <c r="BM26" s="157" t="s">
        <v>236</v>
      </c>
      <c r="BN26" s="163">
        <v>8.48</v>
      </c>
      <c r="BO26" s="157" t="s">
        <v>236</v>
      </c>
      <c r="BP26" s="163">
        <v>8.48</v>
      </c>
      <c r="BQ26" s="157" t="s">
        <v>236</v>
      </c>
      <c r="BR26" s="163">
        <v>8.48</v>
      </c>
      <c r="BS26" s="157" t="s">
        <v>236</v>
      </c>
      <c r="BT26" s="161">
        <v>8.31</v>
      </c>
      <c r="BU26" s="157" t="s">
        <v>236</v>
      </c>
      <c r="BV26" s="156">
        <v>8.31</v>
      </c>
      <c r="BW26" s="157" t="s">
        <v>236</v>
      </c>
      <c r="BX26" s="161">
        <v>8.31</v>
      </c>
      <c r="BY26" s="157" t="s">
        <v>236</v>
      </c>
      <c r="BZ26" s="156">
        <v>8.31</v>
      </c>
      <c r="CA26" s="157" t="s">
        <v>236</v>
      </c>
      <c r="CB26" s="156">
        <v>8.15</v>
      </c>
      <c r="CC26" s="157" t="s">
        <v>236</v>
      </c>
      <c r="CD26" s="156">
        <v>8.15</v>
      </c>
      <c r="CE26" s="157" t="s">
        <v>236</v>
      </c>
      <c r="CG26" s="156">
        <v>7.99</v>
      </c>
      <c r="CH26" s="157" t="s">
        <v>236</v>
      </c>
      <c r="CI26" s="156">
        <v>7.99</v>
      </c>
      <c r="CJ26" s="157" t="s">
        <v>236</v>
      </c>
    </row>
    <row r="27" spans="1:1492" ht="15.6" customHeight="1" x14ac:dyDescent="0.3">
      <c r="A27" s="146"/>
      <c r="B27" s="548" t="s">
        <v>239</v>
      </c>
      <c r="C27" s="550" t="s">
        <v>230</v>
      </c>
      <c r="D27" s="7">
        <v>24.59</v>
      </c>
      <c r="E27" s="155" t="s">
        <v>231</v>
      </c>
      <c r="F27" s="212"/>
      <c r="G27" s="212"/>
      <c r="H27" s="371">
        <v>24.11</v>
      </c>
      <c r="I27" s="155" t="s">
        <v>231</v>
      </c>
      <c r="J27" s="212"/>
      <c r="K27" s="212"/>
      <c r="L27" s="371">
        <v>23.64</v>
      </c>
      <c r="M27" s="155" t="s">
        <v>231</v>
      </c>
      <c r="N27" s="212"/>
      <c r="O27" s="212"/>
      <c r="P27" s="5">
        <f t="shared" ref="P27:P30" si="3">ROUND(((T27*1.02)),2)</f>
        <v>23.18</v>
      </c>
      <c r="Q27" s="155" t="s">
        <v>231</v>
      </c>
      <c r="R27" s="212"/>
      <c r="S27" s="212"/>
      <c r="T27" s="5">
        <v>22.73</v>
      </c>
      <c r="U27" s="155" t="s">
        <v>231</v>
      </c>
      <c r="V27" s="7"/>
      <c r="W27" s="399"/>
      <c r="X27" s="28">
        <v>22.28</v>
      </c>
      <c r="Y27" s="155" t="s">
        <v>231</v>
      </c>
      <c r="Z27" s="28"/>
      <c r="AA27" s="399"/>
      <c r="AB27" s="180">
        <v>21.84</v>
      </c>
      <c r="AC27" s="155" t="s">
        <v>231</v>
      </c>
      <c r="AD27" s="334"/>
      <c r="AE27" s="399"/>
      <c r="AF27" s="280">
        <v>21.41</v>
      </c>
      <c r="AG27" s="155" t="s">
        <v>231</v>
      </c>
      <c r="AH27" s="284"/>
      <c r="AI27" s="155"/>
      <c r="AJ27" s="286">
        <v>17.420000000000002</v>
      </c>
      <c r="AK27" s="155" t="s">
        <v>231</v>
      </c>
      <c r="AL27" s="284"/>
      <c r="AM27" s="155"/>
      <c r="AN27" s="180">
        <v>17.079999999999998</v>
      </c>
      <c r="AO27" s="155" t="s">
        <v>231</v>
      </c>
      <c r="AP27" s="154"/>
      <c r="AQ27" s="155"/>
      <c r="AR27" s="180">
        <v>17.079999999999998</v>
      </c>
      <c r="AS27" s="155" t="s">
        <v>231</v>
      </c>
      <c r="AT27" s="154"/>
      <c r="AU27" s="155"/>
      <c r="AV27" s="154"/>
      <c r="AW27" s="155"/>
      <c r="AX27" s="154"/>
      <c r="AY27" s="155"/>
      <c r="AZ27" s="154"/>
      <c r="BA27" s="155"/>
      <c r="BB27" s="154"/>
      <c r="BC27" s="155"/>
      <c r="BD27" s="154"/>
      <c r="BE27" s="155"/>
      <c r="BF27" s="154"/>
      <c r="BG27" s="155"/>
      <c r="BH27" s="154"/>
      <c r="BI27" s="155"/>
      <c r="BJ27" s="154"/>
      <c r="BK27" s="155"/>
      <c r="BL27" s="154"/>
      <c r="BM27" s="155"/>
      <c r="BN27" s="154"/>
      <c r="BO27" s="155"/>
      <c r="BP27" s="154"/>
      <c r="BQ27" s="155"/>
      <c r="BR27" s="154"/>
      <c r="BS27" s="155"/>
      <c r="BT27" s="154"/>
      <c r="BU27" s="155"/>
      <c r="BV27" s="154"/>
      <c r="BW27" s="155"/>
      <c r="BX27" s="158"/>
      <c r="BY27" s="155"/>
      <c r="BZ27" s="154"/>
      <c r="CA27" s="155"/>
      <c r="CB27" s="158"/>
      <c r="CC27" s="155"/>
      <c r="CD27" s="154"/>
      <c r="CE27" s="155"/>
      <c r="CF27"/>
      <c r="CG27" s="158"/>
      <c r="CH27" s="155"/>
      <c r="CI27" s="154"/>
      <c r="CJ27" s="155"/>
    </row>
    <row r="28" spans="1:1492" ht="15.6" customHeight="1" x14ac:dyDescent="0.3">
      <c r="A28" s="113"/>
      <c r="B28" s="549"/>
      <c r="C28" s="551"/>
      <c r="D28" s="7">
        <v>0.24</v>
      </c>
      <c r="E28" s="157" t="s">
        <v>232</v>
      </c>
      <c r="F28" s="159"/>
      <c r="G28" s="159"/>
      <c r="H28" s="372">
        <v>0.24</v>
      </c>
      <c r="I28" s="157" t="s">
        <v>232</v>
      </c>
      <c r="J28" s="159"/>
      <c r="K28" s="159"/>
      <c r="L28" s="372">
        <v>0.24</v>
      </c>
      <c r="M28" s="157" t="s">
        <v>232</v>
      </c>
      <c r="N28" s="159"/>
      <c r="O28" s="159"/>
      <c r="P28" s="9">
        <v>0.24</v>
      </c>
      <c r="Q28" s="157" t="s">
        <v>232</v>
      </c>
      <c r="R28" s="159"/>
      <c r="S28" s="159"/>
      <c r="T28" s="9">
        <v>0.24</v>
      </c>
      <c r="U28" s="157" t="s">
        <v>232</v>
      </c>
      <c r="V28" s="9"/>
      <c r="W28" s="401"/>
      <c r="X28" s="29">
        <v>0.24</v>
      </c>
      <c r="Y28" s="157" t="s">
        <v>232</v>
      </c>
      <c r="Z28" s="29"/>
      <c r="AA28" s="401"/>
      <c r="AB28" s="329">
        <v>0.24</v>
      </c>
      <c r="AC28" s="157" t="s">
        <v>232</v>
      </c>
      <c r="AD28" s="335"/>
      <c r="AE28" s="401"/>
      <c r="AF28" s="281">
        <v>0.24</v>
      </c>
      <c r="AG28" s="157" t="s">
        <v>232</v>
      </c>
      <c r="AH28" s="285"/>
      <c r="AI28" s="157"/>
      <c r="AJ28" s="281">
        <v>0.2</v>
      </c>
      <c r="AK28" s="157" t="s">
        <v>232</v>
      </c>
      <c r="AL28" s="285"/>
      <c r="AM28" s="157"/>
      <c r="AN28" s="156">
        <v>0.2</v>
      </c>
      <c r="AO28" s="157" t="s">
        <v>232</v>
      </c>
      <c r="AP28" s="154"/>
      <c r="AQ28" s="155"/>
      <c r="AR28" s="156">
        <v>0.2</v>
      </c>
      <c r="AS28" s="157" t="s">
        <v>232</v>
      </c>
      <c r="AT28" s="154"/>
      <c r="AU28" s="155"/>
      <c r="AV28" s="154"/>
      <c r="AW28" s="155"/>
      <c r="AX28" s="154"/>
      <c r="AY28" s="155"/>
      <c r="AZ28" s="154"/>
      <c r="BA28" s="155"/>
      <c r="BB28" s="154"/>
      <c r="BC28" s="155"/>
      <c r="BD28" s="154"/>
      <c r="BE28" s="155"/>
      <c r="BF28" s="154"/>
      <c r="BG28" s="155"/>
      <c r="BH28" s="154"/>
      <c r="BI28" s="155"/>
      <c r="BJ28" s="154"/>
      <c r="BK28" s="155"/>
      <c r="BL28" s="154"/>
      <c r="BM28" s="155"/>
      <c r="BN28" s="154"/>
      <c r="BO28" s="155"/>
      <c r="BP28" s="154"/>
      <c r="BQ28" s="155"/>
      <c r="BR28" s="154"/>
      <c r="BS28" s="155"/>
      <c r="BT28" s="154"/>
      <c r="BU28" s="155"/>
      <c r="BV28" s="154"/>
      <c r="BW28" s="155"/>
      <c r="BX28" s="158"/>
      <c r="BY28" s="155"/>
      <c r="BZ28" s="154"/>
      <c r="CA28" s="155"/>
      <c r="CB28" s="158"/>
      <c r="CC28" s="155"/>
      <c r="CD28" s="154"/>
      <c r="CE28" s="155"/>
      <c r="CF28"/>
      <c r="CG28" s="158"/>
      <c r="CH28" s="155"/>
      <c r="CI28" s="154"/>
      <c r="CJ28" s="155"/>
    </row>
    <row r="29" spans="1:1492" ht="15.6" customHeight="1" x14ac:dyDescent="0.3">
      <c r="B29" s="548" t="s">
        <v>239</v>
      </c>
      <c r="C29" s="550" t="s">
        <v>240</v>
      </c>
      <c r="D29" s="212"/>
      <c r="E29" s="155"/>
      <c r="F29" s="212"/>
      <c r="G29" s="212"/>
      <c r="H29" s="212"/>
      <c r="I29" s="155"/>
      <c r="J29" s="212"/>
      <c r="K29" s="212"/>
      <c r="L29" s="371">
        <v>18.84</v>
      </c>
      <c r="M29" s="155" t="s">
        <v>231</v>
      </c>
      <c r="N29" s="212"/>
      <c r="O29" s="212"/>
      <c r="P29" s="5">
        <f t="shared" si="3"/>
        <v>18.47</v>
      </c>
      <c r="Q29" s="155" t="s">
        <v>231</v>
      </c>
      <c r="R29" s="212"/>
      <c r="S29" s="212"/>
      <c r="T29" s="5">
        <v>18.11</v>
      </c>
      <c r="U29" s="155" t="s">
        <v>231</v>
      </c>
      <c r="V29" s="7"/>
      <c r="W29" s="399"/>
      <c r="X29" s="28">
        <v>17.75</v>
      </c>
      <c r="Y29" s="155" t="s">
        <v>231</v>
      </c>
      <c r="Z29" s="28"/>
      <c r="AA29" s="399"/>
      <c r="AB29" s="180">
        <v>17.399999999999999</v>
      </c>
      <c r="AC29" s="155" t="s">
        <v>231</v>
      </c>
      <c r="AD29" s="334"/>
      <c r="AE29" s="399"/>
      <c r="AF29" s="280">
        <v>17.059999999999999</v>
      </c>
      <c r="AG29" s="155" t="s">
        <v>231</v>
      </c>
      <c r="AH29" s="284"/>
      <c r="AI29" s="155"/>
      <c r="AJ29" s="286">
        <v>13.88</v>
      </c>
      <c r="AK29" s="155" t="s">
        <v>231</v>
      </c>
      <c r="AL29" s="284"/>
      <c r="AM29" s="155"/>
      <c r="AN29" s="180">
        <v>13.61</v>
      </c>
      <c r="AO29" s="155" t="s">
        <v>231</v>
      </c>
      <c r="AP29" s="154"/>
      <c r="AQ29" s="155"/>
      <c r="AR29" s="180">
        <v>13.61</v>
      </c>
      <c r="AS29" s="155" t="s">
        <v>231</v>
      </c>
      <c r="AT29" s="154"/>
      <c r="AU29" s="155"/>
      <c r="AV29" s="154"/>
      <c r="AW29" s="155"/>
      <c r="AX29" s="154"/>
      <c r="AY29" s="155"/>
      <c r="AZ29" s="154"/>
      <c r="BA29" s="155"/>
      <c r="BB29" s="154"/>
      <c r="BC29" s="155"/>
      <c r="BD29" s="154"/>
      <c r="BE29" s="155"/>
      <c r="BF29" s="154"/>
      <c r="BG29" s="155"/>
      <c r="BH29" s="154"/>
      <c r="BI29" s="155"/>
      <c r="BJ29" s="154"/>
      <c r="BK29" s="155"/>
      <c r="BL29" s="154"/>
      <c r="BM29" s="155"/>
      <c r="BN29" s="154"/>
      <c r="BO29" s="155"/>
      <c r="BP29" s="154"/>
      <c r="BQ29" s="155"/>
      <c r="BR29" s="154"/>
      <c r="BS29" s="155"/>
      <c r="BT29" s="154"/>
      <c r="BU29" s="155"/>
      <c r="BV29" s="154"/>
      <c r="BW29" s="155"/>
      <c r="BX29" s="158"/>
      <c r="BY29" s="155"/>
      <c r="BZ29" s="154"/>
      <c r="CA29" s="155"/>
      <c r="CB29" s="158"/>
      <c r="CC29" s="155"/>
      <c r="CD29" s="154"/>
      <c r="CE29" s="155"/>
      <c r="CF29"/>
      <c r="CG29" s="158"/>
      <c r="CH29" s="155"/>
      <c r="CI29" s="154"/>
      <c r="CJ29" s="155"/>
    </row>
    <row r="30" spans="1:1492" ht="15.6" customHeight="1" x14ac:dyDescent="0.3">
      <c r="A30" s="113"/>
      <c r="B30" s="549"/>
      <c r="C30" s="551"/>
      <c r="D30" s="159"/>
      <c r="E30" s="157"/>
      <c r="F30" s="159"/>
      <c r="G30" s="159"/>
      <c r="H30" s="159"/>
      <c r="I30" s="157"/>
      <c r="J30" s="159"/>
      <c r="K30" s="159"/>
      <c r="L30" s="372">
        <v>0.19</v>
      </c>
      <c r="M30" s="157" t="s">
        <v>232</v>
      </c>
      <c r="N30" s="159"/>
      <c r="O30" s="159"/>
      <c r="P30" s="9">
        <f t="shared" si="3"/>
        <v>0.19</v>
      </c>
      <c r="Q30" s="157" t="s">
        <v>232</v>
      </c>
      <c r="R30" s="159"/>
      <c r="S30" s="159"/>
      <c r="T30" s="9">
        <v>0.19</v>
      </c>
      <c r="U30" s="157" t="s">
        <v>232</v>
      </c>
      <c r="V30" s="9"/>
      <c r="W30" s="401"/>
      <c r="X30" s="29">
        <v>0.19</v>
      </c>
      <c r="Y30" s="157" t="s">
        <v>232</v>
      </c>
      <c r="Z30" s="29"/>
      <c r="AA30" s="401"/>
      <c r="AB30" s="285">
        <v>0.19</v>
      </c>
      <c r="AC30" s="157" t="s">
        <v>232</v>
      </c>
      <c r="AD30" s="335"/>
      <c r="AE30" s="401"/>
      <c r="AF30" s="281">
        <v>0.19</v>
      </c>
      <c r="AG30" s="157" t="s">
        <v>232</v>
      </c>
      <c r="AH30" s="285"/>
      <c r="AI30" s="157"/>
      <c r="AJ30" s="281">
        <v>0.16</v>
      </c>
      <c r="AK30" s="157" t="s">
        <v>232</v>
      </c>
      <c r="AL30" s="285"/>
      <c r="AM30" s="157"/>
      <c r="AN30" s="156">
        <v>0.16</v>
      </c>
      <c r="AO30" s="157" t="s">
        <v>232</v>
      </c>
      <c r="AP30" s="154"/>
      <c r="AQ30" s="155"/>
      <c r="AR30" s="156">
        <v>0.16</v>
      </c>
      <c r="AS30" s="157" t="s">
        <v>232</v>
      </c>
      <c r="AT30" s="154"/>
      <c r="AU30" s="155"/>
      <c r="AV30" s="154"/>
      <c r="AW30" s="155"/>
      <c r="AX30" s="154"/>
      <c r="AY30" s="155"/>
      <c r="AZ30" s="154"/>
      <c r="BA30" s="155"/>
      <c r="BB30" s="154"/>
      <c r="BC30" s="155"/>
      <c r="BD30" s="154"/>
      <c r="BE30" s="155"/>
      <c r="BF30" s="154"/>
      <c r="BG30" s="155"/>
      <c r="BH30" s="154"/>
      <c r="BI30" s="155"/>
      <c r="BJ30" s="154"/>
      <c r="BK30" s="155"/>
      <c r="BL30" s="154"/>
      <c r="BM30" s="155"/>
      <c r="BN30" s="154"/>
      <c r="BO30" s="155"/>
      <c r="BP30" s="154"/>
      <c r="BQ30" s="155"/>
      <c r="BR30" s="154"/>
      <c r="BS30" s="155"/>
      <c r="BT30" s="154"/>
      <c r="BU30" s="155"/>
      <c r="BV30" s="154"/>
      <c r="BW30" s="155"/>
      <c r="BX30" s="158"/>
      <c r="BY30" s="155"/>
      <c r="BZ30" s="154"/>
      <c r="CA30" s="155"/>
      <c r="CB30" s="158"/>
      <c r="CC30" s="155"/>
      <c r="CD30" s="154"/>
      <c r="CE30" s="155"/>
      <c r="CF30"/>
      <c r="CG30" s="158"/>
      <c r="CH30" s="155"/>
      <c r="CI30" s="154"/>
      <c r="CJ30" s="155"/>
    </row>
    <row r="31" spans="1:1492" ht="15.6" customHeight="1" x14ac:dyDescent="0.3">
      <c r="M31" s="400"/>
      <c r="Q31" s="400"/>
      <c r="U31" s="400"/>
      <c r="W31" s="400"/>
      <c r="Y31" s="400"/>
      <c r="AA31" s="400"/>
      <c r="AB31" s="149"/>
      <c r="AC31" s="400"/>
      <c r="AD31" s="337"/>
      <c r="AE31" s="400"/>
      <c r="AF31" s="326"/>
      <c r="AG31" s="155"/>
      <c r="AH31" s="324"/>
      <c r="AI31" s="155"/>
      <c r="AJ31" s="324"/>
      <c r="AK31" s="155"/>
      <c r="AM31" s="155"/>
      <c r="AN31" s="158"/>
      <c r="AO31" s="155"/>
      <c r="AP31" s="154"/>
      <c r="AQ31" s="155"/>
      <c r="AR31" s="158"/>
      <c r="AS31" s="155"/>
      <c r="AT31" s="154"/>
      <c r="AU31" s="155"/>
      <c r="AV31" s="158"/>
      <c r="AW31" s="155"/>
      <c r="AX31" s="154"/>
      <c r="AY31" s="155"/>
      <c r="AZ31" s="158"/>
      <c r="BA31" s="155"/>
      <c r="BB31" s="154"/>
      <c r="BC31" s="155"/>
      <c r="BD31" s="158"/>
      <c r="BE31" s="155"/>
      <c r="BF31" s="154"/>
      <c r="BG31" s="155"/>
      <c r="BH31" s="158"/>
      <c r="BI31" s="155"/>
      <c r="BJ31" s="154"/>
      <c r="BK31" s="155"/>
      <c r="BL31" s="158"/>
      <c r="BM31" s="155"/>
      <c r="BN31" s="154"/>
      <c r="BO31" s="155"/>
      <c r="BP31" s="158"/>
      <c r="BQ31" s="155"/>
      <c r="BR31" s="154"/>
      <c r="BS31" s="155"/>
      <c r="BT31" s="158"/>
      <c r="BU31" s="155"/>
      <c r="BV31" s="154"/>
      <c r="BW31" s="155"/>
      <c r="BX31" s="158"/>
      <c r="BY31" s="155"/>
      <c r="BZ31" s="154"/>
      <c r="CA31" s="155"/>
      <c r="CB31" s="154"/>
      <c r="CC31" s="155"/>
      <c r="CD31" s="154"/>
      <c r="CE31" s="155"/>
      <c r="CF31"/>
      <c r="CG31" s="154"/>
      <c r="CH31" s="155"/>
      <c r="CI31" s="154"/>
      <c r="CJ31" s="155"/>
    </row>
    <row r="32" spans="1:1492" s="151" customFormat="1" ht="15.6" customHeight="1" x14ac:dyDescent="0.3">
      <c r="A32" s="151" t="s">
        <v>247</v>
      </c>
      <c r="B32" s="170"/>
      <c r="C32" s="327"/>
      <c r="D32" s="165"/>
      <c r="E32" s="165"/>
      <c r="F32" s="165"/>
      <c r="G32" s="165"/>
      <c r="H32" s="165"/>
      <c r="I32" s="165"/>
      <c r="J32" s="165"/>
      <c r="K32" s="165"/>
      <c r="L32" s="165"/>
      <c r="M32" s="327"/>
      <c r="N32" s="165"/>
      <c r="O32" s="165"/>
      <c r="P32" s="165"/>
      <c r="Q32" s="327"/>
      <c r="R32" s="165"/>
      <c r="S32" s="165"/>
      <c r="T32" s="165"/>
      <c r="U32" s="327"/>
      <c r="V32" s="165"/>
      <c r="W32" s="327"/>
      <c r="X32" s="330"/>
      <c r="Y32" s="327"/>
      <c r="Z32" s="330"/>
      <c r="AA32" s="327"/>
      <c r="AB32" s="330"/>
      <c r="AC32" s="327"/>
      <c r="AD32" s="330"/>
      <c r="AE32" s="327"/>
      <c r="AF32" s="282"/>
      <c r="AG32" s="167"/>
      <c r="AH32" s="282"/>
      <c r="AI32" s="167"/>
      <c r="AJ32" s="282"/>
      <c r="AK32" s="167"/>
      <c r="AL32" s="282"/>
      <c r="AM32" s="167"/>
      <c r="AN32" s="214"/>
      <c r="AO32" s="167"/>
      <c r="AP32" s="166"/>
      <c r="AQ32" s="167"/>
      <c r="AR32" s="214"/>
      <c r="AS32" s="167"/>
      <c r="AT32" s="166"/>
      <c r="AU32" s="167"/>
      <c r="AV32" s="214"/>
      <c r="AW32" s="167"/>
      <c r="AX32" s="166"/>
      <c r="AY32" s="167"/>
      <c r="AZ32" s="214"/>
      <c r="BA32" s="167"/>
      <c r="BB32" s="166"/>
      <c r="BC32" s="167"/>
      <c r="BD32" s="214"/>
      <c r="BE32" s="167"/>
      <c r="BF32" s="166"/>
      <c r="BG32" s="167"/>
      <c r="BH32" s="214"/>
      <c r="BI32" s="167"/>
      <c r="BJ32" s="166"/>
      <c r="BK32" s="167"/>
      <c r="BL32" s="214"/>
      <c r="BM32" s="167"/>
      <c r="BN32" s="166"/>
      <c r="BO32" s="167"/>
      <c r="BP32" s="214"/>
      <c r="BQ32" s="167"/>
      <c r="BR32" s="166"/>
      <c r="BS32" s="167"/>
      <c r="BT32" s="214"/>
      <c r="BU32" s="167"/>
      <c r="BV32" s="166"/>
      <c r="BW32" s="167"/>
      <c r="BX32" s="214"/>
      <c r="BY32" s="167"/>
      <c r="BZ32" s="166"/>
      <c r="CA32" s="167"/>
      <c r="CB32" s="166"/>
      <c r="CC32" s="167"/>
      <c r="CD32" s="166"/>
      <c r="CE32" s="167"/>
      <c r="CG32" s="166"/>
      <c r="CH32" s="167"/>
      <c r="CI32" s="166"/>
      <c r="CJ32" s="167"/>
      <c r="CK32" s="22"/>
      <c r="CL32" s="22"/>
      <c r="CM32" s="22"/>
      <c r="CN32" s="22"/>
      <c r="CO32" s="22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22"/>
      <c r="DB32" s="22"/>
      <c r="DC32" s="22"/>
      <c r="DD32" s="22"/>
      <c r="DE32" s="22"/>
      <c r="DF32" s="22"/>
      <c r="DG32" s="22"/>
      <c r="DH32" s="22"/>
      <c r="DI32" s="22"/>
      <c r="DJ32" s="22"/>
      <c r="DK32" s="22"/>
      <c r="DL32" s="22"/>
      <c r="DM32" s="22"/>
      <c r="DN32" s="22"/>
      <c r="DO32" s="22"/>
      <c r="DP32" s="22"/>
      <c r="DQ32" s="22"/>
      <c r="DR32" s="22"/>
      <c r="DS32" s="22"/>
      <c r="DT32" s="22"/>
      <c r="DU32" s="22"/>
      <c r="DV32" s="22"/>
      <c r="DW32" s="22"/>
      <c r="DX32" s="22"/>
      <c r="DY32" s="22"/>
      <c r="DZ32" s="22"/>
      <c r="EA32" s="22"/>
      <c r="EB32" s="22"/>
      <c r="EC32" s="22"/>
      <c r="ED32" s="22"/>
      <c r="EE32" s="22"/>
      <c r="EF32" s="22"/>
      <c r="EG32" s="22"/>
      <c r="EH32" s="22"/>
      <c r="EI32" s="22"/>
      <c r="EJ32" s="22"/>
      <c r="EK32" s="22"/>
      <c r="EL32" s="22"/>
      <c r="EM32" s="22"/>
      <c r="EN32" s="22"/>
      <c r="EO32" s="22"/>
      <c r="EP32" s="22"/>
      <c r="EQ32" s="22"/>
      <c r="ER32" s="22"/>
      <c r="ES32" s="22"/>
      <c r="ET32" s="22"/>
      <c r="EU32" s="22"/>
      <c r="EV32" s="22"/>
      <c r="EW32" s="22"/>
      <c r="EX32" s="22"/>
      <c r="EY32" s="22"/>
      <c r="EZ32" s="22"/>
      <c r="FA32" s="22"/>
      <c r="FB32" s="22"/>
      <c r="FC32" s="22"/>
      <c r="FD32" s="22"/>
      <c r="FE32" s="22"/>
      <c r="FF32" s="22"/>
      <c r="FG32" s="22"/>
      <c r="FH32" s="22"/>
      <c r="FI32" s="22"/>
      <c r="FJ32" s="22"/>
      <c r="FK32" s="22"/>
      <c r="FL32" s="22"/>
      <c r="FM32" s="22"/>
      <c r="FN32" s="22"/>
      <c r="FO32" s="22"/>
      <c r="FP32" s="22"/>
      <c r="FQ32" s="22"/>
      <c r="FR32" s="22"/>
      <c r="FS32" s="22"/>
      <c r="FT32" s="22"/>
      <c r="FU32" s="22"/>
      <c r="FV32" s="22"/>
      <c r="FW32" s="22"/>
      <c r="FX32" s="22"/>
      <c r="FY32" s="22"/>
      <c r="FZ32" s="22"/>
      <c r="GA32" s="22"/>
      <c r="GB32" s="22"/>
      <c r="GC32" s="22"/>
      <c r="GD32" s="22"/>
      <c r="GE32" s="22"/>
      <c r="GF32" s="22"/>
      <c r="GG32" s="22"/>
      <c r="GH32" s="22"/>
      <c r="GI32" s="22"/>
      <c r="GJ32" s="22"/>
      <c r="GK32" s="22"/>
      <c r="GL32" s="22"/>
      <c r="GM32" s="22"/>
      <c r="GN32" s="22"/>
      <c r="GO32" s="22"/>
      <c r="GP32" s="22"/>
      <c r="GQ32" s="22"/>
      <c r="GR32" s="22"/>
      <c r="GS32" s="22"/>
      <c r="GT32" s="22"/>
      <c r="GU32" s="22"/>
      <c r="GV32" s="22"/>
      <c r="GW32" s="22"/>
      <c r="GX32" s="22"/>
      <c r="GY32" s="22"/>
      <c r="GZ32" s="22"/>
      <c r="HA32" s="22"/>
      <c r="HB32" s="22"/>
      <c r="HC32" s="22"/>
      <c r="HD32" s="22"/>
      <c r="HE32" s="22"/>
      <c r="HF32" s="22"/>
      <c r="HG32" s="22"/>
      <c r="HH32" s="22"/>
      <c r="HI32" s="22"/>
      <c r="HJ32" s="22"/>
      <c r="HK32" s="22"/>
      <c r="HL32" s="22"/>
      <c r="HM32" s="22"/>
      <c r="HN32" s="22"/>
      <c r="HO32" s="22"/>
      <c r="HP32" s="22"/>
      <c r="HQ32" s="22"/>
      <c r="HR32" s="22"/>
      <c r="HS32" s="22"/>
      <c r="HT32" s="22"/>
      <c r="HU32" s="22"/>
      <c r="HV32" s="22"/>
      <c r="HW32" s="22"/>
      <c r="HX32" s="22"/>
      <c r="HY32" s="22"/>
      <c r="HZ32" s="22"/>
      <c r="IA32" s="22"/>
      <c r="IB32" s="22"/>
      <c r="IC32" s="22"/>
      <c r="ID32" s="22"/>
      <c r="IE32" s="22"/>
      <c r="IF32" s="22"/>
      <c r="IG32" s="22"/>
      <c r="IH32" s="22"/>
      <c r="II32" s="22"/>
      <c r="IJ32" s="22"/>
      <c r="IK32" s="22"/>
      <c r="IL32" s="22"/>
      <c r="IM32" s="22"/>
      <c r="IN32" s="22"/>
      <c r="IO32" s="22"/>
      <c r="IP32" s="22"/>
      <c r="IQ32" s="22"/>
      <c r="IR32" s="22"/>
      <c r="IS32" s="22"/>
      <c r="IT32" s="22"/>
      <c r="IU32" s="22"/>
      <c r="IV32" s="22"/>
      <c r="IW32" s="22"/>
      <c r="IX32" s="22"/>
      <c r="IY32" s="22"/>
      <c r="IZ32" s="22"/>
      <c r="JA32" s="22"/>
      <c r="JB32" s="22"/>
      <c r="JC32" s="22"/>
      <c r="JD32" s="22"/>
      <c r="JE32" s="22"/>
      <c r="JF32" s="22"/>
      <c r="JG32" s="22"/>
      <c r="JH32" s="22"/>
      <c r="JI32" s="22"/>
      <c r="JJ32" s="22"/>
      <c r="JK32" s="22"/>
      <c r="JL32" s="22"/>
      <c r="JM32" s="22"/>
      <c r="JN32" s="22"/>
      <c r="JO32" s="22"/>
      <c r="JP32" s="22"/>
      <c r="JQ32" s="22"/>
      <c r="JR32" s="22"/>
      <c r="JS32" s="22"/>
      <c r="JT32" s="22"/>
      <c r="JU32" s="22"/>
      <c r="JV32" s="22"/>
      <c r="JW32" s="22"/>
      <c r="JX32" s="22"/>
      <c r="JY32" s="22"/>
      <c r="JZ32" s="22"/>
      <c r="KA32" s="22"/>
      <c r="KB32" s="22"/>
      <c r="KC32" s="22"/>
      <c r="KD32" s="22"/>
      <c r="KE32" s="22"/>
      <c r="KF32" s="22"/>
      <c r="KG32" s="22"/>
      <c r="KH32" s="22"/>
      <c r="KI32" s="22"/>
      <c r="KJ32" s="22"/>
      <c r="KK32" s="22"/>
      <c r="KL32" s="22"/>
      <c r="KM32" s="22"/>
      <c r="KN32" s="22"/>
      <c r="KO32" s="22"/>
      <c r="KP32" s="22"/>
      <c r="KQ32" s="22"/>
      <c r="KR32" s="22"/>
      <c r="KS32" s="22"/>
      <c r="KT32" s="22"/>
      <c r="KU32" s="22"/>
      <c r="KV32" s="22"/>
      <c r="KW32" s="22"/>
      <c r="KX32" s="22"/>
      <c r="KY32" s="22"/>
      <c r="KZ32" s="22"/>
      <c r="LA32" s="22"/>
      <c r="LB32" s="22"/>
      <c r="LC32" s="22"/>
      <c r="LD32" s="22"/>
      <c r="LE32" s="22"/>
      <c r="LF32" s="22"/>
      <c r="LG32" s="22"/>
      <c r="LH32" s="22"/>
      <c r="LI32" s="22"/>
      <c r="LJ32" s="22"/>
      <c r="LK32" s="22"/>
      <c r="LL32" s="22"/>
      <c r="LM32" s="22"/>
      <c r="LN32" s="22"/>
      <c r="LO32" s="22"/>
      <c r="LP32" s="22"/>
      <c r="LQ32" s="22"/>
      <c r="LR32" s="22"/>
      <c r="LS32" s="22"/>
      <c r="LT32" s="22"/>
      <c r="LU32" s="22"/>
      <c r="LV32" s="22"/>
      <c r="LW32" s="22"/>
      <c r="LX32" s="22"/>
      <c r="LY32" s="22"/>
      <c r="LZ32" s="22"/>
      <c r="MA32" s="22"/>
      <c r="MB32" s="22"/>
      <c r="MC32" s="22"/>
      <c r="MD32" s="22"/>
      <c r="ME32" s="22"/>
      <c r="MF32" s="22"/>
      <c r="MG32" s="22"/>
      <c r="MH32" s="22"/>
      <c r="MI32" s="22"/>
      <c r="MJ32" s="22"/>
      <c r="MK32" s="22"/>
      <c r="ML32" s="22"/>
      <c r="MM32" s="22"/>
      <c r="MN32" s="22"/>
      <c r="MO32" s="22"/>
      <c r="MP32" s="22"/>
      <c r="MQ32" s="22"/>
      <c r="MR32" s="22"/>
      <c r="MS32" s="22"/>
      <c r="MT32" s="22"/>
      <c r="MU32" s="22"/>
      <c r="MV32" s="22"/>
      <c r="MW32" s="22"/>
      <c r="MX32" s="22"/>
      <c r="MY32" s="22"/>
      <c r="MZ32" s="22"/>
      <c r="NA32" s="22"/>
      <c r="NB32" s="22"/>
      <c r="NC32" s="22"/>
      <c r="ND32" s="22"/>
      <c r="NE32" s="22"/>
      <c r="NF32" s="22"/>
      <c r="NG32" s="22"/>
      <c r="NH32" s="22"/>
      <c r="NI32" s="22"/>
      <c r="NJ32" s="22"/>
      <c r="NK32" s="22"/>
      <c r="NL32" s="22"/>
      <c r="NM32" s="22"/>
      <c r="NN32" s="22"/>
      <c r="NO32" s="22"/>
      <c r="NP32" s="22"/>
      <c r="NQ32" s="22"/>
      <c r="NR32" s="22"/>
      <c r="NS32" s="22"/>
      <c r="NT32" s="22"/>
      <c r="NU32" s="22"/>
      <c r="NV32" s="22"/>
      <c r="NW32" s="22"/>
      <c r="NX32" s="22"/>
      <c r="NY32" s="22"/>
      <c r="NZ32" s="22"/>
      <c r="OA32" s="22"/>
      <c r="OB32" s="22"/>
      <c r="OC32" s="22"/>
      <c r="OD32" s="22"/>
      <c r="OE32" s="22"/>
      <c r="OF32" s="22"/>
      <c r="OG32" s="22"/>
      <c r="OH32" s="22"/>
      <c r="OI32" s="22"/>
      <c r="OJ32" s="22"/>
      <c r="OK32" s="22"/>
      <c r="OL32" s="22"/>
      <c r="OM32" s="22"/>
      <c r="ON32" s="22"/>
      <c r="OO32" s="22"/>
      <c r="OP32" s="22"/>
      <c r="OQ32" s="22"/>
      <c r="OR32" s="22"/>
      <c r="OS32" s="22"/>
      <c r="OT32" s="22"/>
      <c r="OU32" s="22"/>
      <c r="OV32" s="22"/>
      <c r="OW32" s="22"/>
      <c r="OX32" s="22"/>
      <c r="OY32" s="22"/>
      <c r="OZ32" s="22"/>
      <c r="PA32" s="22"/>
      <c r="PB32" s="22"/>
      <c r="PC32" s="22"/>
      <c r="PD32" s="22"/>
      <c r="PE32" s="22"/>
      <c r="PF32" s="22"/>
      <c r="PG32" s="22"/>
      <c r="PH32" s="22"/>
      <c r="PI32" s="22"/>
      <c r="PJ32" s="22"/>
      <c r="PK32" s="22"/>
      <c r="PL32" s="22"/>
      <c r="PM32" s="22"/>
      <c r="PN32" s="22"/>
      <c r="PO32" s="22"/>
      <c r="PP32" s="22"/>
      <c r="PQ32" s="22"/>
      <c r="PR32" s="22"/>
      <c r="PS32" s="22"/>
      <c r="PT32" s="22"/>
      <c r="PU32" s="22"/>
      <c r="PV32" s="22"/>
      <c r="PW32" s="22"/>
      <c r="PX32" s="22"/>
      <c r="PY32" s="22"/>
      <c r="PZ32" s="22"/>
      <c r="QA32" s="22"/>
      <c r="QB32" s="22"/>
      <c r="QC32" s="22"/>
      <c r="QD32" s="22"/>
      <c r="QE32" s="22"/>
      <c r="QF32" s="22"/>
      <c r="QG32" s="22"/>
      <c r="QH32" s="22"/>
      <c r="QI32" s="22"/>
      <c r="QJ32" s="22"/>
      <c r="QK32" s="22"/>
      <c r="QL32" s="22"/>
      <c r="QM32" s="22"/>
      <c r="QN32" s="22"/>
      <c r="QO32" s="22"/>
      <c r="QP32" s="22"/>
      <c r="QQ32" s="22"/>
      <c r="QR32" s="22"/>
      <c r="QS32" s="22"/>
      <c r="QT32" s="22"/>
      <c r="QU32" s="22"/>
      <c r="QV32" s="22"/>
      <c r="QW32" s="22"/>
      <c r="QX32" s="22"/>
      <c r="QY32" s="22"/>
      <c r="QZ32" s="22"/>
      <c r="RA32" s="22"/>
      <c r="RB32" s="22"/>
      <c r="RC32" s="22"/>
      <c r="RD32" s="22"/>
      <c r="RE32" s="22"/>
      <c r="RF32" s="22"/>
      <c r="RG32" s="22"/>
      <c r="RH32" s="22"/>
      <c r="RI32" s="22"/>
      <c r="RJ32" s="22"/>
      <c r="RK32" s="22"/>
      <c r="RL32" s="22"/>
      <c r="RM32" s="22"/>
      <c r="RN32" s="22"/>
      <c r="RO32" s="22"/>
      <c r="RP32" s="22"/>
      <c r="RQ32" s="22"/>
      <c r="RR32" s="22"/>
      <c r="RS32" s="22"/>
      <c r="RT32" s="22"/>
      <c r="RU32" s="22"/>
      <c r="RV32" s="22"/>
      <c r="RW32" s="22"/>
      <c r="RX32" s="22"/>
      <c r="RY32" s="22"/>
      <c r="RZ32" s="22"/>
      <c r="SA32" s="22"/>
      <c r="SB32" s="22"/>
      <c r="SC32" s="22"/>
      <c r="SD32" s="22"/>
      <c r="SE32" s="22"/>
      <c r="SF32" s="22"/>
      <c r="SG32" s="22"/>
      <c r="SH32" s="22"/>
      <c r="SI32" s="22"/>
      <c r="SJ32" s="22"/>
      <c r="SK32" s="22"/>
      <c r="SL32" s="22"/>
      <c r="SM32" s="22"/>
      <c r="SN32" s="22"/>
      <c r="SO32" s="22"/>
      <c r="SP32" s="22"/>
      <c r="SQ32" s="22"/>
      <c r="SR32" s="22"/>
      <c r="SS32" s="22"/>
      <c r="ST32" s="22"/>
      <c r="SU32" s="22"/>
      <c r="SV32" s="22"/>
      <c r="SW32" s="22"/>
      <c r="SX32" s="22"/>
      <c r="SY32" s="22"/>
      <c r="SZ32" s="22"/>
      <c r="TA32" s="22"/>
      <c r="TB32" s="22"/>
      <c r="TC32" s="22"/>
      <c r="TD32" s="22"/>
      <c r="TE32" s="22"/>
      <c r="TF32" s="22"/>
      <c r="TG32" s="22"/>
      <c r="TH32" s="22"/>
      <c r="TI32" s="22"/>
      <c r="TJ32" s="22"/>
      <c r="TK32" s="22"/>
      <c r="TL32" s="22"/>
      <c r="TM32" s="22"/>
      <c r="TN32" s="22"/>
      <c r="TO32" s="22"/>
      <c r="TP32" s="22"/>
      <c r="TQ32" s="22"/>
      <c r="TR32" s="22"/>
      <c r="TS32" s="22"/>
      <c r="TT32" s="22"/>
      <c r="TU32" s="22"/>
      <c r="TV32" s="22"/>
      <c r="TW32" s="22"/>
      <c r="TX32" s="22"/>
      <c r="TY32" s="22"/>
      <c r="TZ32" s="22"/>
      <c r="UA32" s="22"/>
      <c r="UB32" s="22"/>
      <c r="UC32" s="22"/>
      <c r="UD32" s="22"/>
      <c r="UE32" s="22"/>
      <c r="UF32" s="22"/>
      <c r="UG32" s="22"/>
      <c r="UH32" s="22"/>
      <c r="UI32" s="22"/>
      <c r="UJ32" s="22"/>
      <c r="UK32" s="22"/>
      <c r="UL32" s="22"/>
      <c r="UM32" s="22"/>
      <c r="UN32" s="22"/>
      <c r="UO32" s="22"/>
      <c r="UP32" s="22"/>
      <c r="UQ32" s="22"/>
      <c r="UR32" s="22"/>
      <c r="US32" s="22"/>
      <c r="UT32" s="22"/>
      <c r="UU32" s="22"/>
      <c r="UV32" s="22"/>
      <c r="UW32" s="22"/>
      <c r="UX32" s="22"/>
      <c r="UY32" s="22"/>
      <c r="UZ32" s="22"/>
      <c r="VA32" s="22"/>
      <c r="VB32" s="22"/>
      <c r="VC32" s="22"/>
      <c r="VD32" s="22"/>
      <c r="VE32" s="22"/>
      <c r="VF32" s="22"/>
      <c r="VG32" s="22"/>
      <c r="VH32" s="22"/>
      <c r="VI32" s="22"/>
      <c r="VJ32" s="22"/>
      <c r="VK32" s="22"/>
      <c r="VL32" s="22"/>
      <c r="VM32" s="22"/>
      <c r="VN32" s="22"/>
      <c r="VO32" s="22"/>
      <c r="VP32" s="22"/>
      <c r="VQ32" s="22"/>
      <c r="VR32" s="22"/>
      <c r="VS32" s="22"/>
      <c r="VT32" s="22"/>
      <c r="VU32" s="22"/>
      <c r="VV32" s="22"/>
      <c r="VW32" s="22"/>
      <c r="VX32" s="22"/>
      <c r="VY32" s="22"/>
      <c r="VZ32" s="22"/>
      <c r="WA32" s="22"/>
      <c r="WB32" s="22"/>
      <c r="WC32" s="22"/>
      <c r="WD32" s="22"/>
      <c r="WE32" s="22"/>
      <c r="WF32" s="22"/>
      <c r="WG32" s="22"/>
      <c r="WH32" s="22"/>
      <c r="WI32" s="22"/>
      <c r="WJ32" s="22"/>
      <c r="WK32" s="22"/>
      <c r="WL32" s="22"/>
      <c r="WM32" s="22"/>
      <c r="WN32" s="22"/>
      <c r="WO32" s="22"/>
      <c r="WP32" s="22"/>
      <c r="WQ32" s="22"/>
      <c r="WR32" s="22"/>
      <c r="WS32" s="22"/>
      <c r="WT32" s="22"/>
      <c r="WU32" s="22"/>
      <c r="WV32" s="22"/>
      <c r="WW32" s="22"/>
      <c r="WX32" s="22"/>
      <c r="WY32" s="22"/>
      <c r="WZ32" s="22"/>
      <c r="XA32" s="22"/>
      <c r="XB32" s="22"/>
      <c r="XC32" s="22"/>
      <c r="XD32" s="22"/>
      <c r="XE32" s="22"/>
      <c r="XF32" s="22"/>
      <c r="XG32" s="22"/>
      <c r="XH32" s="22"/>
      <c r="XI32" s="22"/>
      <c r="XJ32" s="22"/>
      <c r="XK32" s="22"/>
      <c r="XL32" s="22"/>
      <c r="XM32" s="22"/>
      <c r="XN32" s="22"/>
      <c r="XO32" s="22"/>
      <c r="XP32" s="22"/>
      <c r="XQ32" s="22"/>
      <c r="XR32" s="22"/>
      <c r="XS32" s="22"/>
      <c r="XT32" s="22"/>
      <c r="XU32" s="22"/>
      <c r="XV32" s="22"/>
      <c r="XW32" s="22"/>
      <c r="XX32" s="22"/>
      <c r="XY32" s="22"/>
      <c r="XZ32" s="22"/>
      <c r="YA32" s="22"/>
      <c r="YB32" s="22"/>
      <c r="YC32" s="22"/>
      <c r="YD32" s="22"/>
      <c r="YE32" s="22"/>
      <c r="YF32" s="22"/>
      <c r="YG32" s="22"/>
      <c r="YH32" s="22"/>
      <c r="YI32" s="22"/>
      <c r="YJ32" s="22"/>
      <c r="YK32" s="22"/>
      <c r="YL32" s="22"/>
      <c r="YM32" s="22"/>
      <c r="YN32" s="22"/>
      <c r="YO32" s="22"/>
      <c r="YP32" s="22"/>
      <c r="YQ32" s="22"/>
      <c r="YR32" s="22"/>
      <c r="YS32" s="22"/>
      <c r="YT32" s="22"/>
      <c r="YU32" s="22"/>
      <c r="YV32" s="22"/>
      <c r="YW32" s="22"/>
      <c r="YX32" s="22"/>
      <c r="YY32" s="22"/>
      <c r="YZ32" s="22"/>
      <c r="ZA32" s="22"/>
      <c r="ZB32" s="22"/>
      <c r="ZC32" s="22"/>
      <c r="ZD32" s="22"/>
      <c r="ZE32" s="22"/>
      <c r="ZF32" s="22"/>
      <c r="ZG32" s="22"/>
      <c r="ZH32" s="22"/>
      <c r="ZI32" s="22"/>
      <c r="ZJ32" s="22"/>
      <c r="ZK32" s="22"/>
      <c r="ZL32" s="22"/>
      <c r="ZM32" s="22"/>
      <c r="ZN32" s="22"/>
      <c r="ZO32" s="22"/>
      <c r="ZP32" s="22"/>
      <c r="ZQ32" s="22"/>
      <c r="ZR32" s="22"/>
      <c r="ZS32" s="22"/>
      <c r="ZT32" s="22"/>
      <c r="ZU32" s="22"/>
      <c r="ZV32" s="22"/>
      <c r="ZW32" s="22"/>
      <c r="ZX32" s="22"/>
      <c r="ZY32" s="22"/>
      <c r="ZZ32" s="22"/>
      <c r="AAA32" s="22"/>
      <c r="AAB32" s="22"/>
      <c r="AAC32" s="22"/>
      <c r="AAD32" s="22"/>
      <c r="AAE32" s="22"/>
      <c r="AAF32" s="22"/>
      <c r="AAG32" s="22"/>
      <c r="AAH32" s="22"/>
      <c r="AAI32" s="22"/>
      <c r="AAJ32" s="22"/>
      <c r="AAK32" s="22"/>
      <c r="AAL32" s="22"/>
      <c r="AAM32" s="22"/>
      <c r="AAN32" s="22"/>
      <c r="AAO32" s="22"/>
      <c r="AAP32" s="22"/>
      <c r="AAQ32" s="22"/>
      <c r="AAR32" s="22"/>
      <c r="AAS32" s="22"/>
      <c r="AAT32" s="22"/>
      <c r="AAU32" s="22"/>
      <c r="AAV32" s="22"/>
      <c r="AAW32" s="22"/>
      <c r="AAX32" s="22"/>
      <c r="AAY32" s="22"/>
      <c r="AAZ32" s="22"/>
      <c r="ABA32" s="22"/>
      <c r="ABB32" s="22"/>
      <c r="ABC32" s="22"/>
      <c r="ABD32" s="22"/>
      <c r="ABE32" s="22"/>
      <c r="ABF32" s="22"/>
      <c r="ABG32" s="22"/>
      <c r="ABH32" s="22"/>
      <c r="ABI32" s="22"/>
      <c r="ABJ32" s="22"/>
      <c r="ABK32" s="22"/>
      <c r="ABL32" s="22"/>
      <c r="ABM32" s="22"/>
      <c r="ABN32" s="22"/>
      <c r="ABO32" s="22"/>
      <c r="ABP32" s="22"/>
      <c r="ABQ32" s="22"/>
      <c r="ABR32" s="22"/>
      <c r="ABS32" s="22"/>
      <c r="ABT32" s="22"/>
      <c r="ABU32" s="22"/>
      <c r="ABV32" s="22"/>
      <c r="ABW32" s="22"/>
      <c r="ABX32" s="22"/>
      <c r="ABY32" s="22"/>
      <c r="ABZ32" s="22"/>
      <c r="ACA32" s="22"/>
      <c r="ACB32" s="22"/>
      <c r="ACC32" s="22"/>
      <c r="ACD32" s="22"/>
      <c r="ACE32" s="22"/>
      <c r="ACF32" s="22"/>
      <c r="ACG32" s="22"/>
      <c r="ACH32" s="22"/>
      <c r="ACI32" s="22"/>
      <c r="ACJ32" s="22"/>
      <c r="ACK32" s="22"/>
      <c r="ACL32" s="22"/>
      <c r="ACM32" s="22"/>
      <c r="ACN32" s="22"/>
      <c r="ACO32" s="22"/>
      <c r="ACP32" s="22"/>
      <c r="ACQ32" s="22"/>
      <c r="ACR32" s="22"/>
      <c r="ACS32" s="22"/>
      <c r="ACT32" s="22"/>
      <c r="ACU32" s="22"/>
      <c r="ACV32" s="22"/>
      <c r="ACW32" s="22"/>
      <c r="ACX32" s="22"/>
      <c r="ACY32" s="22"/>
      <c r="ACZ32" s="22"/>
      <c r="ADA32" s="22"/>
      <c r="ADB32" s="22"/>
      <c r="ADC32" s="22"/>
      <c r="ADD32" s="22"/>
      <c r="ADE32" s="22"/>
      <c r="ADF32" s="22"/>
      <c r="ADG32" s="22"/>
      <c r="ADH32" s="22"/>
      <c r="ADI32" s="22"/>
      <c r="ADJ32" s="22"/>
      <c r="ADK32" s="22"/>
      <c r="ADL32" s="22"/>
      <c r="ADM32" s="22"/>
      <c r="ADN32" s="22"/>
      <c r="ADO32" s="22"/>
      <c r="ADP32" s="22"/>
      <c r="ADQ32" s="22"/>
      <c r="ADR32" s="22"/>
      <c r="ADS32" s="22"/>
      <c r="ADT32" s="22"/>
      <c r="ADU32" s="22"/>
      <c r="ADV32" s="22"/>
      <c r="ADW32" s="22"/>
      <c r="ADX32" s="22"/>
      <c r="ADY32" s="22"/>
      <c r="ADZ32" s="22"/>
      <c r="AEA32" s="22"/>
      <c r="AEB32" s="22"/>
      <c r="AEC32" s="22"/>
      <c r="AED32" s="22"/>
      <c r="AEE32" s="22"/>
      <c r="AEF32" s="22"/>
      <c r="AEG32" s="22"/>
      <c r="AEH32" s="22"/>
      <c r="AEI32" s="22"/>
      <c r="AEJ32" s="22"/>
      <c r="AEK32" s="22"/>
      <c r="AEL32" s="22"/>
      <c r="AEM32" s="22"/>
      <c r="AEN32" s="22"/>
      <c r="AEO32" s="22"/>
      <c r="AEP32" s="22"/>
      <c r="AEQ32" s="22"/>
      <c r="AER32" s="22"/>
      <c r="AES32" s="22"/>
      <c r="AET32" s="22"/>
      <c r="AEU32" s="22"/>
      <c r="AEV32" s="22"/>
      <c r="AEW32" s="22"/>
      <c r="AEX32" s="22"/>
      <c r="AEY32" s="22"/>
      <c r="AEZ32" s="22"/>
      <c r="AFA32" s="22"/>
      <c r="AFB32" s="22"/>
      <c r="AFC32" s="22"/>
      <c r="AFD32" s="22"/>
      <c r="AFE32" s="22"/>
      <c r="AFF32" s="22"/>
      <c r="AFG32" s="22"/>
      <c r="AFH32" s="22"/>
      <c r="AFI32" s="22"/>
      <c r="AFJ32" s="22"/>
      <c r="AFK32" s="22"/>
      <c r="AFL32" s="22"/>
      <c r="AFM32" s="22"/>
      <c r="AFN32" s="22"/>
      <c r="AFO32" s="22"/>
      <c r="AFP32" s="22"/>
      <c r="AFQ32" s="22"/>
      <c r="AFR32" s="22"/>
      <c r="AFS32" s="22"/>
      <c r="AFT32" s="22"/>
      <c r="AFU32" s="22"/>
      <c r="AFV32" s="22"/>
      <c r="AFW32" s="22"/>
      <c r="AFX32" s="22"/>
      <c r="AFY32" s="22"/>
      <c r="AFZ32" s="22"/>
      <c r="AGA32" s="22"/>
      <c r="AGB32" s="22"/>
      <c r="AGC32" s="22"/>
      <c r="AGD32" s="22"/>
      <c r="AGE32" s="22"/>
      <c r="AGF32" s="22"/>
      <c r="AGG32" s="22"/>
      <c r="AGH32" s="22"/>
      <c r="AGI32" s="22"/>
      <c r="AGJ32" s="22"/>
      <c r="AGK32" s="22"/>
      <c r="AGL32" s="22"/>
      <c r="AGM32" s="22"/>
      <c r="AGN32" s="22"/>
      <c r="AGO32" s="22"/>
      <c r="AGP32" s="22"/>
      <c r="AGQ32" s="22"/>
      <c r="AGR32" s="22"/>
      <c r="AGS32" s="22"/>
      <c r="AGT32" s="22"/>
      <c r="AGU32" s="22"/>
      <c r="AGV32" s="22"/>
      <c r="AGW32" s="22"/>
      <c r="AGX32" s="22"/>
      <c r="AGY32" s="22"/>
      <c r="AGZ32" s="22"/>
      <c r="AHA32" s="22"/>
      <c r="AHB32" s="22"/>
      <c r="AHC32" s="22"/>
      <c r="AHD32" s="22"/>
      <c r="AHE32" s="22"/>
      <c r="AHF32" s="22"/>
      <c r="AHG32" s="22"/>
      <c r="AHH32" s="22"/>
      <c r="AHI32" s="22"/>
      <c r="AHJ32" s="22"/>
      <c r="AHK32" s="22"/>
      <c r="AHL32" s="22"/>
      <c r="AHM32" s="22"/>
      <c r="AHN32" s="22"/>
      <c r="AHO32" s="22"/>
      <c r="AHP32" s="22"/>
      <c r="AHQ32" s="22"/>
      <c r="AHR32" s="22"/>
      <c r="AHS32" s="22"/>
      <c r="AHT32" s="22"/>
      <c r="AHU32" s="22"/>
      <c r="AHV32" s="22"/>
      <c r="AHW32" s="22"/>
      <c r="AHX32" s="22"/>
      <c r="AHY32" s="22"/>
      <c r="AHZ32" s="22"/>
      <c r="AIA32" s="22"/>
      <c r="AIB32" s="22"/>
      <c r="AIC32" s="22"/>
      <c r="AID32" s="22"/>
      <c r="AIE32" s="22"/>
      <c r="AIF32" s="22"/>
      <c r="AIG32" s="22"/>
      <c r="AIH32" s="22"/>
      <c r="AII32" s="22"/>
      <c r="AIJ32" s="22"/>
      <c r="AIK32" s="22"/>
      <c r="AIL32" s="22"/>
      <c r="AIM32" s="22"/>
      <c r="AIN32" s="22"/>
      <c r="AIO32" s="22"/>
      <c r="AIP32" s="22"/>
      <c r="AIQ32" s="22"/>
      <c r="AIR32" s="22"/>
      <c r="AIS32" s="22"/>
      <c r="AIT32" s="22"/>
      <c r="AIU32" s="22"/>
      <c r="AIV32" s="22"/>
      <c r="AIW32" s="22"/>
      <c r="AIX32" s="22"/>
      <c r="AIY32" s="22"/>
      <c r="AIZ32" s="22"/>
      <c r="AJA32" s="22"/>
      <c r="AJB32" s="22"/>
      <c r="AJC32" s="22"/>
      <c r="AJD32" s="22"/>
      <c r="AJE32" s="22"/>
      <c r="AJF32" s="22"/>
      <c r="AJG32" s="22"/>
      <c r="AJH32" s="22"/>
      <c r="AJI32" s="22"/>
      <c r="AJJ32" s="22"/>
      <c r="AJK32" s="22"/>
      <c r="AJL32" s="22"/>
      <c r="AJM32" s="22"/>
      <c r="AJN32" s="22"/>
      <c r="AJO32" s="22"/>
      <c r="AJP32" s="22"/>
      <c r="AJQ32" s="22"/>
      <c r="AJR32" s="22"/>
      <c r="AJS32" s="22"/>
      <c r="AJT32" s="22"/>
      <c r="AJU32" s="22"/>
      <c r="AJV32" s="22"/>
      <c r="AJW32" s="22"/>
      <c r="AJX32" s="22"/>
      <c r="AJY32" s="22"/>
      <c r="AJZ32" s="22"/>
      <c r="AKA32" s="22"/>
      <c r="AKB32" s="22"/>
      <c r="AKC32" s="22"/>
      <c r="AKD32" s="22"/>
      <c r="AKE32" s="22"/>
      <c r="AKF32" s="22"/>
      <c r="AKG32" s="22"/>
      <c r="AKH32" s="22"/>
      <c r="AKI32" s="22"/>
      <c r="AKJ32" s="22"/>
      <c r="AKK32" s="22"/>
      <c r="AKL32" s="22"/>
      <c r="AKM32" s="22"/>
      <c r="AKN32" s="22"/>
      <c r="AKO32" s="22"/>
      <c r="AKP32" s="22"/>
      <c r="AKQ32" s="22"/>
      <c r="AKR32" s="22"/>
      <c r="AKS32" s="22"/>
      <c r="AKT32" s="22"/>
      <c r="AKU32" s="22"/>
      <c r="AKV32" s="22"/>
      <c r="AKW32" s="22"/>
      <c r="AKX32" s="22"/>
      <c r="AKY32" s="22"/>
      <c r="AKZ32" s="22"/>
      <c r="ALA32" s="22"/>
      <c r="ALB32" s="22"/>
      <c r="ALC32" s="22"/>
      <c r="ALD32" s="22"/>
      <c r="ALE32" s="22"/>
      <c r="ALF32" s="22"/>
      <c r="ALG32" s="22"/>
      <c r="ALH32" s="22"/>
      <c r="ALI32" s="22"/>
      <c r="ALJ32" s="22"/>
      <c r="ALK32" s="22"/>
      <c r="ALL32" s="22"/>
      <c r="ALM32" s="22"/>
      <c r="ALN32" s="22"/>
      <c r="ALO32" s="22"/>
      <c r="ALP32" s="22"/>
      <c r="ALQ32" s="22"/>
      <c r="ALR32" s="22"/>
      <c r="ALS32" s="22"/>
      <c r="ALT32" s="22"/>
      <c r="ALU32" s="22"/>
      <c r="ALV32" s="22"/>
      <c r="ALW32" s="22"/>
      <c r="ALX32" s="22"/>
      <c r="ALY32" s="22"/>
      <c r="ALZ32" s="22"/>
      <c r="AMA32" s="22"/>
      <c r="AMB32" s="22"/>
      <c r="AMC32" s="22"/>
      <c r="AMD32" s="22"/>
      <c r="AME32" s="22"/>
      <c r="AMF32" s="22"/>
      <c r="AMG32" s="22"/>
      <c r="AMH32" s="22"/>
      <c r="AMI32" s="22"/>
      <c r="AMJ32" s="22"/>
      <c r="AMK32" s="22"/>
      <c r="AML32" s="22"/>
      <c r="AMM32" s="22"/>
      <c r="AMN32" s="22"/>
      <c r="AMO32" s="22"/>
      <c r="AMP32" s="22"/>
      <c r="AMQ32" s="22"/>
      <c r="AMR32" s="22"/>
      <c r="AMS32" s="22"/>
      <c r="AMT32" s="22"/>
      <c r="AMU32" s="22"/>
      <c r="AMV32" s="22"/>
      <c r="AMW32" s="22"/>
      <c r="AMX32" s="22"/>
      <c r="AMY32" s="22"/>
      <c r="AMZ32" s="22"/>
      <c r="ANA32" s="22"/>
      <c r="ANB32" s="22"/>
      <c r="ANC32" s="22"/>
      <c r="AND32" s="22"/>
      <c r="ANE32" s="22"/>
      <c r="ANF32" s="22"/>
      <c r="ANG32" s="22"/>
      <c r="ANH32" s="22"/>
      <c r="ANI32" s="22"/>
      <c r="ANJ32" s="22"/>
      <c r="ANK32" s="22"/>
      <c r="ANL32" s="22"/>
      <c r="ANM32" s="22"/>
      <c r="ANN32" s="22"/>
      <c r="ANO32" s="22"/>
      <c r="ANP32" s="22"/>
      <c r="ANQ32" s="22"/>
      <c r="ANR32" s="22"/>
      <c r="ANS32" s="22"/>
      <c r="ANT32" s="22"/>
      <c r="ANU32" s="22"/>
      <c r="ANV32" s="22"/>
      <c r="ANW32" s="22"/>
      <c r="ANX32" s="22"/>
      <c r="ANY32" s="22"/>
      <c r="ANZ32" s="22"/>
      <c r="AOA32" s="22"/>
      <c r="AOB32" s="22"/>
      <c r="AOC32" s="22"/>
      <c r="AOD32" s="22"/>
      <c r="AOE32" s="22"/>
      <c r="AOF32" s="22"/>
      <c r="AOG32" s="22"/>
      <c r="AOH32" s="22"/>
      <c r="AOI32" s="22"/>
      <c r="AOJ32" s="22"/>
      <c r="AOK32" s="22"/>
      <c r="AOL32" s="22"/>
      <c r="AOM32" s="22"/>
      <c r="AON32" s="22"/>
      <c r="AOO32" s="22"/>
      <c r="AOP32" s="22"/>
      <c r="AOQ32" s="22"/>
      <c r="AOR32" s="22"/>
      <c r="AOS32" s="22"/>
      <c r="AOT32" s="22"/>
      <c r="AOU32" s="22"/>
      <c r="AOV32" s="22"/>
      <c r="AOW32" s="22"/>
      <c r="AOX32" s="22"/>
      <c r="AOY32" s="22"/>
      <c r="AOZ32" s="22"/>
      <c r="APA32" s="22"/>
      <c r="APB32" s="22"/>
      <c r="APC32" s="22"/>
      <c r="APD32" s="22"/>
      <c r="APE32" s="22"/>
      <c r="APF32" s="22"/>
      <c r="APG32" s="22"/>
      <c r="APH32" s="22"/>
      <c r="API32" s="22"/>
      <c r="APJ32" s="22"/>
      <c r="APK32" s="22"/>
      <c r="APL32" s="22"/>
      <c r="APM32" s="22"/>
      <c r="APN32" s="22"/>
      <c r="APO32" s="22"/>
      <c r="APP32" s="22"/>
      <c r="APQ32" s="22"/>
      <c r="APR32" s="22"/>
      <c r="APS32" s="22"/>
      <c r="APT32" s="22"/>
      <c r="APU32" s="22"/>
      <c r="APV32" s="22"/>
      <c r="APW32" s="22"/>
      <c r="APX32" s="22"/>
      <c r="APY32" s="22"/>
      <c r="APZ32" s="22"/>
      <c r="AQA32" s="22"/>
      <c r="AQB32" s="22"/>
      <c r="AQC32" s="22"/>
      <c r="AQD32" s="22"/>
      <c r="AQE32" s="22"/>
      <c r="AQF32" s="22"/>
      <c r="AQG32" s="22"/>
      <c r="AQH32" s="22"/>
      <c r="AQI32" s="22"/>
      <c r="AQJ32" s="22"/>
      <c r="AQK32" s="22"/>
      <c r="AQL32" s="22"/>
      <c r="AQM32" s="22"/>
      <c r="AQN32" s="22"/>
      <c r="AQO32" s="22"/>
      <c r="AQP32" s="22"/>
      <c r="AQQ32" s="22"/>
      <c r="AQR32" s="22"/>
      <c r="AQS32" s="22"/>
      <c r="AQT32" s="22"/>
      <c r="AQU32" s="22"/>
      <c r="AQV32" s="22"/>
      <c r="AQW32" s="22"/>
      <c r="AQX32" s="22"/>
      <c r="AQY32" s="22"/>
      <c r="AQZ32" s="22"/>
      <c r="ARA32" s="22"/>
      <c r="ARB32" s="22"/>
      <c r="ARC32" s="22"/>
      <c r="ARD32" s="22"/>
      <c r="ARE32" s="22"/>
      <c r="ARF32" s="22"/>
      <c r="ARG32" s="22"/>
      <c r="ARH32" s="22"/>
      <c r="ARI32" s="22"/>
      <c r="ARJ32" s="22"/>
      <c r="ARK32" s="22"/>
      <c r="ARL32" s="22"/>
      <c r="ARM32" s="22"/>
      <c r="ARN32" s="22"/>
      <c r="ARO32" s="22"/>
      <c r="ARP32" s="22"/>
      <c r="ARQ32" s="22"/>
      <c r="ARR32" s="22"/>
      <c r="ARS32" s="22"/>
      <c r="ART32" s="22"/>
      <c r="ARU32" s="22"/>
      <c r="ARV32" s="22"/>
      <c r="ARW32" s="22"/>
      <c r="ARX32" s="22"/>
      <c r="ARY32" s="22"/>
      <c r="ARZ32" s="22"/>
      <c r="ASA32" s="22"/>
      <c r="ASB32" s="22"/>
      <c r="ASC32" s="22"/>
      <c r="ASD32" s="22"/>
      <c r="ASE32" s="22"/>
      <c r="ASF32" s="22"/>
      <c r="ASG32" s="22"/>
      <c r="ASH32" s="22"/>
      <c r="ASI32" s="22"/>
      <c r="ASJ32" s="22"/>
      <c r="ASK32" s="22"/>
      <c r="ASL32" s="22"/>
      <c r="ASM32" s="22"/>
      <c r="ASN32" s="22"/>
      <c r="ASO32" s="22"/>
      <c r="ASP32" s="22"/>
      <c r="ASQ32" s="22"/>
      <c r="ASR32" s="22"/>
      <c r="ASS32" s="22"/>
      <c r="AST32" s="22"/>
      <c r="ASU32" s="22"/>
      <c r="ASV32" s="22"/>
      <c r="ASW32" s="22"/>
      <c r="ASX32" s="22"/>
      <c r="ASY32" s="22"/>
      <c r="ASZ32" s="22"/>
      <c r="ATA32" s="22"/>
      <c r="ATB32" s="22"/>
      <c r="ATC32" s="22"/>
      <c r="ATD32" s="22"/>
      <c r="ATE32" s="22"/>
      <c r="ATF32" s="22"/>
      <c r="ATG32" s="22"/>
      <c r="ATH32" s="22"/>
      <c r="ATI32" s="22"/>
      <c r="ATJ32" s="22"/>
      <c r="ATK32" s="22"/>
      <c r="ATL32" s="22"/>
      <c r="ATM32" s="22"/>
      <c r="ATN32" s="22"/>
      <c r="ATO32" s="22"/>
      <c r="ATP32" s="22"/>
      <c r="ATQ32" s="22"/>
      <c r="ATR32" s="22"/>
      <c r="ATS32" s="22"/>
      <c r="ATT32" s="22"/>
      <c r="ATU32" s="22"/>
      <c r="ATV32" s="22"/>
      <c r="ATW32" s="22"/>
      <c r="ATX32" s="22"/>
      <c r="ATY32" s="22"/>
      <c r="ATZ32" s="22"/>
      <c r="AUA32" s="22"/>
      <c r="AUB32" s="22"/>
      <c r="AUC32" s="22"/>
      <c r="AUD32" s="22"/>
      <c r="AUE32" s="22"/>
      <c r="AUF32" s="22"/>
      <c r="AUG32" s="22"/>
      <c r="AUH32" s="22"/>
      <c r="AUI32" s="22"/>
      <c r="AUJ32" s="22"/>
      <c r="AUK32" s="22"/>
      <c r="AUL32" s="22"/>
      <c r="AUM32" s="22"/>
      <c r="AUN32" s="22"/>
      <c r="AUO32" s="22"/>
      <c r="AUP32" s="22"/>
      <c r="AUQ32" s="22"/>
      <c r="AUR32" s="22"/>
      <c r="AUS32" s="22"/>
      <c r="AUT32" s="22"/>
      <c r="AUU32" s="22"/>
      <c r="AUV32" s="22"/>
      <c r="AUW32" s="22"/>
      <c r="AUX32" s="22"/>
      <c r="AUY32" s="22"/>
      <c r="AUZ32" s="22"/>
      <c r="AVA32" s="22"/>
      <c r="AVB32" s="22"/>
      <c r="AVC32" s="22"/>
      <c r="AVD32" s="22"/>
      <c r="AVE32" s="22"/>
      <c r="AVF32" s="22"/>
      <c r="AVG32" s="22"/>
      <c r="AVH32" s="22"/>
      <c r="AVI32" s="22"/>
      <c r="AVJ32" s="22"/>
      <c r="AVK32" s="22"/>
      <c r="AVL32" s="22"/>
      <c r="AVM32" s="22"/>
      <c r="AVN32" s="22"/>
      <c r="AVO32" s="22"/>
      <c r="AVP32" s="22"/>
      <c r="AVQ32" s="22"/>
      <c r="AVR32" s="22"/>
      <c r="AVS32" s="22"/>
      <c r="AVT32" s="22"/>
      <c r="AVU32" s="22"/>
      <c r="AVV32" s="22"/>
      <c r="AVW32" s="22"/>
      <c r="AVX32" s="22"/>
      <c r="AVY32" s="22"/>
      <c r="AVZ32" s="22"/>
      <c r="AWA32" s="22"/>
      <c r="AWB32" s="22"/>
      <c r="AWC32" s="22"/>
      <c r="AWD32" s="22"/>
      <c r="AWE32" s="22"/>
      <c r="AWF32" s="22"/>
      <c r="AWG32" s="22"/>
      <c r="AWH32" s="22"/>
      <c r="AWI32" s="22"/>
      <c r="AWJ32" s="22"/>
      <c r="AWK32" s="22"/>
      <c r="AWL32" s="22"/>
      <c r="AWM32" s="22"/>
      <c r="AWN32" s="22"/>
      <c r="AWO32" s="22"/>
      <c r="AWP32" s="22"/>
      <c r="AWQ32" s="22"/>
      <c r="AWR32" s="22"/>
      <c r="AWS32" s="22"/>
      <c r="AWT32" s="22"/>
      <c r="AWU32" s="22"/>
      <c r="AWV32" s="22"/>
      <c r="AWW32" s="22"/>
      <c r="AWX32" s="22"/>
      <c r="AWY32" s="22"/>
      <c r="AWZ32" s="22"/>
      <c r="AXA32" s="22"/>
      <c r="AXB32" s="22"/>
      <c r="AXC32" s="22"/>
      <c r="AXD32" s="22"/>
      <c r="AXE32" s="22"/>
      <c r="AXF32" s="22"/>
      <c r="AXG32" s="22"/>
      <c r="AXH32" s="22"/>
      <c r="AXI32" s="22"/>
      <c r="AXJ32" s="22"/>
      <c r="AXK32" s="22"/>
      <c r="AXL32" s="22"/>
      <c r="AXM32" s="22"/>
      <c r="AXN32" s="22"/>
      <c r="AXO32" s="22"/>
      <c r="AXP32" s="22"/>
      <c r="AXQ32" s="22"/>
      <c r="AXR32" s="22"/>
      <c r="AXS32" s="22"/>
      <c r="AXT32" s="22"/>
      <c r="AXU32" s="22"/>
      <c r="AXV32" s="22"/>
      <c r="AXW32" s="22"/>
      <c r="AXX32" s="22"/>
      <c r="AXY32" s="22"/>
      <c r="AXZ32" s="22"/>
      <c r="AYA32" s="22"/>
      <c r="AYB32" s="22"/>
      <c r="AYC32" s="22"/>
      <c r="AYD32" s="22"/>
      <c r="AYE32" s="22"/>
      <c r="AYF32" s="22"/>
      <c r="AYG32" s="22"/>
      <c r="AYH32" s="22"/>
      <c r="AYI32" s="22"/>
      <c r="AYJ32" s="22"/>
      <c r="AYK32" s="22"/>
      <c r="AYL32" s="22"/>
      <c r="AYM32" s="22"/>
      <c r="AYN32" s="22"/>
      <c r="AYO32" s="22"/>
      <c r="AYP32" s="22"/>
      <c r="AYQ32" s="22"/>
      <c r="AYR32" s="22"/>
      <c r="AYS32" s="22"/>
      <c r="AYT32" s="22"/>
      <c r="AYU32" s="22"/>
      <c r="AYV32" s="22"/>
      <c r="AYW32" s="22"/>
      <c r="AYX32" s="22"/>
      <c r="AYY32" s="22"/>
      <c r="AYZ32" s="22"/>
      <c r="AZA32" s="22"/>
      <c r="AZB32" s="22"/>
      <c r="AZC32" s="22"/>
      <c r="AZD32" s="22"/>
      <c r="AZE32" s="22"/>
      <c r="AZF32" s="22"/>
      <c r="AZG32" s="22"/>
      <c r="AZH32" s="22"/>
      <c r="AZI32" s="22"/>
      <c r="AZJ32" s="22"/>
      <c r="AZK32" s="22"/>
      <c r="AZL32" s="22"/>
      <c r="AZM32" s="22"/>
      <c r="AZN32" s="22"/>
      <c r="AZO32" s="22"/>
      <c r="AZP32" s="22"/>
      <c r="AZQ32" s="22"/>
      <c r="AZR32" s="22"/>
      <c r="AZS32" s="22"/>
      <c r="AZT32" s="22"/>
      <c r="AZU32" s="22"/>
      <c r="AZV32" s="22"/>
      <c r="AZW32" s="22"/>
      <c r="AZX32" s="22"/>
      <c r="AZY32" s="22"/>
      <c r="AZZ32" s="22"/>
      <c r="BAA32" s="22"/>
      <c r="BAB32" s="22"/>
      <c r="BAC32" s="22"/>
      <c r="BAD32" s="22"/>
      <c r="BAE32" s="22"/>
      <c r="BAF32" s="22"/>
      <c r="BAG32" s="22"/>
      <c r="BAH32" s="22"/>
      <c r="BAI32" s="22"/>
      <c r="BAJ32" s="22"/>
      <c r="BAK32" s="22"/>
      <c r="BAL32" s="22"/>
      <c r="BAM32" s="22"/>
      <c r="BAN32" s="22"/>
      <c r="BAO32" s="22"/>
      <c r="BAP32" s="22"/>
      <c r="BAQ32" s="22"/>
      <c r="BAR32" s="22"/>
      <c r="BAS32" s="22"/>
      <c r="BAT32" s="22"/>
      <c r="BAU32" s="22"/>
      <c r="BAV32" s="22"/>
      <c r="BAW32" s="22"/>
      <c r="BAX32" s="22"/>
      <c r="BAY32" s="22"/>
      <c r="BAZ32" s="22"/>
      <c r="BBA32" s="22"/>
      <c r="BBB32" s="22"/>
      <c r="BBC32" s="22"/>
      <c r="BBD32" s="22"/>
      <c r="BBE32" s="22"/>
      <c r="BBF32" s="22"/>
      <c r="BBG32" s="22"/>
      <c r="BBH32" s="22"/>
      <c r="BBI32" s="22"/>
      <c r="BBJ32" s="22"/>
      <c r="BBK32" s="22"/>
      <c r="BBL32" s="22"/>
      <c r="BBM32" s="22"/>
      <c r="BBN32" s="22"/>
      <c r="BBO32" s="22"/>
      <c r="BBP32" s="22"/>
      <c r="BBQ32" s="22"/>
      <c r="BBR32" s="22"/>
      <c r="BBS32" s="22"/>
      <c r="BBT32" s="22"/>
      <c r="BBU32" s="22"/>
      <c r="BBV32" s="22"/>
      <c r="BBW32" s="22"/>
      <c r="BBX32" s="22"/>
      <c r="BBY32" s="22"/>
      <c r="BBZ32" s="22"/>
      <c r="BCA32" s="22"/>
      <c r="BCB32" s="22"/>
      <c r="BCC32" s="22"/>
      <c r="BCD32" s="22"/>
      <c r="BCE32" s="22"/>
      <c r="BCF32" s="22"/>
      <c r="BCG32" s="22"/>
      <c r="BCH32" s="22"/>
      <c r="BCI32" s="22"/>
      <c r="BCJ32" s="22"/>
      <c r="BCK32" s="22"/>
      <c r="BCL32" s="22"/>
      <c r="BCM32" s="22"/>
      <c r="BCN32" s="22"/>
      <c r="BCO32" s="22"/>
      <c r="BCP32" s="22"/>
      <c r="BCQ32" s="22"/>
      <c r="BCR32" s="22"/>
      <c r="BCS32" s="22"/>
      <c r="BCT32" s="22"/>
      <c r="BCU32" s="22"/>
      <c r="BCV32" s="22"/>
      <c r="BCW32" s="22"/>
      <c r="BCX32" s="22"/>
      <c r="BCY32" s="22"/>
      <c r="BCZ32" s="22"/>
      <c r="BDA32" s="22"/>
      <c r="BDB32" s="22"/>
      <c r="BDC32" s="22"/>
      <c r="BDD32" s="22"/>
      <c r="BDE32" s="22"/>
      <c r="BDF32" s="22"/>
      <c r="BDG32" s="22"/>
      <c r="BDH32" s="22"/>
      <c r="BDI32" s="22"/>
      <c r="BDJ32" s="22"/>
      <c r="BDK32" s="22"/>
      <c r="BDL32" s="22"/>
      <c r="BDM32" s="22"/>
      <c r="BDN32" s="22"/>
      <c r="BDO32" s="22"/>
      <c r="BDP32" s="22"/>
      <c r="BDQ32" s="22"/>
      <c r="BDR32" s="22"/>
      <c r="BDS32" s="22"/>
      <c r="BDT32" s="22"/>
      <c r="BDU32" s="22"/>
      <c r="BDV32" s="22"/>
      <c r="BDW32" s="22"/>
      <c r="BDX32" s="22"/>
      <c r="BDY32" s="22"/>
      <c r="BDZ32" s="22"/>
      <c r="BEA32" s="22"/>
      <c r="BEB32" s="22"/>
      <c r="BEC32" s="22"/>
      <c r="BED32" s="22"/>
      <c r="BEE32" s="22"/>
      <c r="BEF32" s="22"/>
      <c r="BEG32" s="22"/>
      <c r="BEH32" s="22"/>
      <c r="BEI32" s="22"/>
      <c r="BEJ32" s="22"/>
    </row>
    <row r="33" spans="1:1492" ht="15.6" customHeight="1" x14ac:dyDescent="0.3">
      <c r="B33" s="548" t="s">
        <v>248</v>
      </c>
      <c r="D33" s="180">
        <v>1735.73</v>
      </c>
      <c r="E33" s="155" t="s">
        <v>234</v>
      </c>
      <c r="H33" s="180">
        <v>1735.73</v>
      </c>
      <c r="I33" s="155" t="s">
        <v>234</v>
      </c>
      <c r="L33" s="180">
        <v>1735.73</v>
      </c>
      <c r="M33" s="155" t="s">
        <v>234</v>
      </c>
      <c r="P33" s="180">
        <v>1735.73</v>
      </c>
      <c r="Q33" s="155" t="s">
        <v>234</v>
      </c>
      <c r="T33" s="180">
        <v>1735.73</v>
      </c>
      <c r="U33" s="155" t="s">
        <v>234</v>
      </c>
      <c r="W33" s="23"/>
      <c r="X33" s="180">
        <v>1735.73</v>
      </c>
      <c r="Y33" s="155" t="s">
        <v>234</v>
      </c>
      <c r="Z33" s="114"/>
      <c r="AA33" s="23"/>
      <c r="AB33" s="180">
        <v>1735.73</v>
      </c>
      <c r="AC33" s="155" t="s">
        <v>234</v>
      </c>
      <c r="AD33" s="337"/>
      <c r="AE33" s="400"/>
      <c r="AF33" s="284">
        <v>1735.73</v>
      </c>
      <c r="AG33" s="155" t="s">
        <v>234</v>
      </c>
      <c r="AH33" s="324"/>
      <c r="AI33" s="155"/>
      <c r="AJ33" s="324"/>
      <c r="AK33" s="155"/>
      <c r="AM33" s="155"/>
      <c r="AN33" s="158"/>
      <c r="AO33" s="155"/>
      <c r="AP33" s="154"/>
      <c r="AQ33" s="155"/>
      <c r="AR33" s="158"/>
      <c r="AS33" s="155"/>
      <c r="AT33" s="154"/>
      <c r="AU33" s="155"/>
      <c r="AV33" s="158"/>
      <c r="AW33" s="155"/>
      <c r="AX33" s="154"/>
      <c r="AY33" s="155"/>
      <c r="AZ33" s="158"/>
      <c r="BA33" s="155"/>
      <c r="BB33" s="154"/>
      <c r="BC33" s="155"/>
      <c r="BD33" s="158"/>
      <c r="BE33" s="155"/>
      <c r="BF33" s="154"/>
      <c r="BG33" s="155"/>
      <c r="BH33" s="158"/>
      <c r="BI33" s="155"/>
      <c r="BJ33" s="154"/>
      <c r="BK33" s="155"/>
      <c r="BL33" s="158"/>
      <c r="BM33" s="155"/>
      <c r="BN33" s="154"/>
      <c r="BO33" s="155"/>
      <c r="BP33" s="158"/>
      <c r="BQ33" s="155"/>
      <c r="BR33" s="154"/>
      <c r="BS33" s="155"/>
      <c r="BT33" s="158"/>
      <c r="BU33" s="155"/>
      <c r="BV33" s="154"/>
      <c r="BW33" s="155"/>
      <c r="BX33" s="158"/>
      <c r="BY33" s="155"/>
      <c r="BZ33" s="154"/>
      <c r="CA33" s="155"/>
      <c r="CB33" s="154"/>
      <c r="CC33" s="155"/>
      <c r="CD33" s="154"/>
      <c r="CE33" s="155"/>
      <c r="CF33"/>
      <c r="CG33" s="154"/>
      <c r="CH33" s="155"/>
      <c r="CI33" s="154"/>
      <c r="CJ33" s="155"/>
    </row>
    <row r="34" spans="1:1492" ht="15.6" customHeight="1" x14ac:dyDescent="0.3">
      <c r="B34" s="555"/>
      <c r="D34" s="154">
        <v>3471.46</v>
      </c>
      <c r="E34" s="155" t="s">
        <v>237</v>
      </c>
      <c r="H34" s="154">
        <v>3471.46</v>
      </c>
      <c r="I34" s="155" t="s">
        <v>237</v>
      </c>
      <c r="L34" s="154">
        <v>3471.46</v>
      </c>
      <c r="M34" s="155" t="s">
        <v>237</v>
      </c>
      <c r="P34" s="154">
        <v>3471.46</v>
      </c>
      <c r="Q34" s="155" t="s">
        <v>237</v>
      </c>
      <c r="T34" s="154">
        <v>3471.46</v>
      </c>
      <c r="U34" s="155" t="s">
        <v>237</v>
      </c>
      <c r="W34" s="23"/>
      <c r="X34" s="154">
        <v>3471.46</v>
      </c>
      <c r="Y34" s="155" t="s">
        <v>237</v>
      </c>
      <c r="Z34" s="28"/>
      <c r="AA34" s="23"/>
      <c r="AB34" s="154">
        <v>3471.46</v>
      </c>
      <c r="AC34" s="155" t="s">
        <v>237</v>
      </c>
      <c r="AD34" s="337"/>
      <c r="AE34" s="400"/>
      <c r="AF34" s="149">
        <v>3471.46</v>
      </c>
      <c r="AG34" s="155" t="s">
        <v>237</v>
      </c>
      <c r="AH34" s="324"/>
      <c r="AI34" s="155"/>
      <c r="AJ34" s="324"/>
      <c r="AK34" s="155"/>
      <c r="AM34" s="155"/>
      <c r="AN34" s="158"/>
      <c r="AO34" s="155"/>
      <c r="AP34" s="154"/>
      <c r="AQ34" s="155"/>
      <c r="AR34" s="158"/>
      <c r="AS34" s="155"/>
      <c r="AT34" s="154"/>
      <c r="AU34" s="155"/>
      <c r="AV34" s="158"/>
      <c r="AW34" s="155"/>
      <c r="AX34" s="154"/>
      <c r="AY34" s="155"/>
      <c r="AZ34" s="158"/>
      <c r="BA34" s="155"/>
      <c r="BB34" s="154"/>
      <c r="BC34" s="155"/>
      <c r="BD34" s="158"/>
      <c r="BE34" s="155"/>
      <c r="BF34" s="154"/>
      <c r="BG34" s="155"/>
      <c r="BH34" s="158"/>
      <c r="BI34" s="155"/>
      <c r="BJ34" s="154"/>
      <c r="BK34" s="155"/>
      <c r="BL34" s="158"/>
      <c r="BM34" s="155"/>
      <c r="BN34" s="154"/>
      <c r="BO34" s="155"/>
      <c r="BP34" s="158"/>
      <c r="BQ34" s="155"/>
      <c r="BR34" s="154"/>
      <c r="BS34" s="155"/>
      <c r="BT34" s="158"/>
      <c r="BU34" s="155"/>
      <c r="BV34" s="154"/>
      <c r="BW34" s="155"/>
      <c r="BX34" s="158"/>
      <c r="BY34" s="155"/>
      <c r="BZ34" s="154"/>
      <c r="CA34" s="155"/>
      <c r="CB34" s="154"/>
      <c r="CC34" s="155"/>
      <c r="CD34" s="154"/>
      <c r="CE34" s="155"/>
      <c r="CF34"/>
      <c r="CG34" s="154"/>
      <c r="CH34" s="155"/>
      <c r="CI34" s="154"/>
      <c r="CJ34" s="155"/>
    </row>
    <row r="35" spans="1:1492" ht="15.6" customHeight="1" x14ac:dyDescent="0.3">
      <c r="A35" s="113"/>
      <c r="B35" s="549"/>
      <c r="C35" s="159"/>
      <c r="D35" s="156">
        <v>5207.1900000000005</v>
      </c>
      <c r="E35" s="157" t="s">
        <v>238</v>
      </c>
      <c r="F35" s="159"/>
      <c r="G35" s="159"/>
      <c r="H35" s="156">
        <v>5207.1900000000005</v>
      </c>
      <c r="I35" s="157" t="s">
        <v>238</v>
      </c>
      <c r="J35" s="159"/>
      <c r="K35" s="159"/>
      <c r="L35" s="156">
        <v>5207.1900000000005</v>
      </c>
      <c r="M35" s="157" t="s">
        <v>238</v>
      </c>
      <c r="N35" s="159"/>
      <c r="O35" s="159"/>
      <c r="P35" s="156">
        <v>5207.1900000000005</v>
      </c>
      <c r="Q35" s="157" t="s">
        <v>238</v>
      </c>
      <c r="R35" s="159"/>
      <c r="S35" s="159"/>
      <c r="T35" s="156">
        <v>5207.1900000000005</v>
      </c>
      <c r="U35" s="157" t="s">
        <v>238</v>
      </c>
      <c r="V35" s="159"/>
      <c r="W35" s="360"/>
      <c r="X35" s="156">
        <v>5207.1900000000005</v>
      </c>
      <c r="Y35" s="157" t="s">
        <v>238</v>
      </c>
      <c r="Z35" s="29"/>
      <c r="AA35" s="360"/>
      <c r="AB35" s="156">
        <v>5207.1900000000005</v>
      </c>
      <c r="AC35" s="157" t="s">
        <v>238</v>
      </c>
      <c r="AD35" s="335"/>
      <c r="AE35" s="401"/>
      <c r="AF35" s="285">
        <v>5207.1900000000005</v>
      </c>
      <c r="AG35" s="157" t="s">
        <v>238</v>
      </c>
      <c r="AH35" s="324"/>
      <c r="AI35" s="155"/>
      <c r="AJ35" s="324"/>
      <c r="AK35" s="155"/>
      <c r="AM35" s="155"/>
      <c r="AN35" s="158"/>
      <c r="AO35" s="155"/>
      <c r="AP35" s="154"/>
      <c r="AQ35" s="155"/>
      <c r="AR35" s="158"/>
      <c r="AS35" s="155"/>
      <c r="AT35" s="154"/>
      <c r="AU35" s="155"/>
      <c r="AV35" s="158"/>
      <c r="AW35" s="155"/>
      <c r="AX35" s="154"/>
      <c r="AY35" s="155"/>
      <c r="AZ35" s="158"/>
      <c r="BA35" s="155"/>
      <c r="BB35" s="154"/>
      <c r="BC35" s="155"/>
      <c r="BD35" s="158"/>
      <c r="BE35" s="155"/>
      <c r="BF35" s="154"/>
      <c r="BG35" s="155"/>
      <c r="BH35" s="158"/>
      <c r="BI35" s="155"/>
      <c r="BJ35" s="154"/>
      <c r="BK35" s="155"/>
      <c r="BL35" s="158"/>
      <c r="BM35" s="155"/>
      <c r="BN35" s="154"/>
      <c r="BO35" s="155"/>
      <c r="BP35" s="158"/>
      <c r="BQ35" s="155"/>
      <c r="BR35" s="154"/>
      <c r="BS35" s="155"/>
      <c r="BT35" s="158"/>
      <c r="BU35" s="155"/>
      <c r="BV35" s="154"/>
      <c r="BW35" s="155"/>
      <c r="BX35" s="158"/>
      <c r="BY35" s="155"/>
      <c r="BZ35" s="154"/>
      <c r="CA35" s="155"/>
      <c r="CB35" s="154"/>
      <c r="CC35" s="155"/>
      <c r="CD35" s="154"/>
      <c r="CE35" s="155"/>
      <c r="CF35"/>
      <c r="CG35" s="154"/>
      <c r="CH35" s="155"/>
      <c r="CI35" s="154"/>
      <c r="CJ35" s="155"/>
    </row>
    <row r="36" spans="1:1492" ht="15.6" customHeight="1" x14ac:dyDescent="0.3">
      <c r="A36" s="113"/>
      <c r="B36" s="398"/>
      <c r="C36" s="159"/>
      <c r="D36" s="159"/>
      <c r="E36" s="159"/>
      <c r="F36" s="159"/>
      <c r="G36" s="159"/>
      <c r="H36" s="159"/>
      <c r="I36" s="159"/>
      <c r="J36" s="159"/>
      <c r="K36" s="159"/>
      <c r="L36" s="159"/>
      <c r="M36" s="401"/>
      <c r="N36" s="159"/>
      <c r="O36" s="159"/>
      <c r="P36" s="159"/>
      <c r="Q36" s="401"/>
      <c r="R36" s="159"/>
      <c r="S36" s="159"/>
      <c r="T36" s="159"/>
      <c r="U36" s="401"/>
      <c r="V36" s="159"/>
      <c r="W36" s="401"/>
      <c r="X36" s="285"/>
      <c r="Y36" s="401"/>
      <c r="Z36" s="335"/>
      <c r="AA36" s="401"/>
      <c r="AB36" s="285"/>
      <c r="AC36" s="401"/>
      <c r="AD36" s="335"/>
      <c r="AE36" s="401"/>
      <c r="AF36" s="285"/>
      <c r="AG36" s="157"/>
      <c r="AH36" s="324"/>
      <c r="AI36" s="155"/>
      <c r="AJ36" s="324"/>
      <c r="AK36" s="155"/>
      <c r="AM36" s="155"/>
      <c r="AN36" s="158"/>
      <c r="AO36" s="155"/>
      <c r="AP36" s="154"/>
      <c r="AQ36" s="155"/>
      <c r="AR36" s="158"/>
      <c r="AS36" s="155"/>
      <c r="AT36" s="154"/>
      <c r="AU36" s="155"/>
      <c r="AV36" s="158"/>
      <c r="AW36" s="155"/>
      <c r="AX36" s="154"/>
      <c r="AY36" s="155"/>
      <c r="AZ36" s="158"/>
      <c r="BA36" s="155"/>
      <c r="BB36" s="154"/>
      <c r="BC36" s="155"/>
      <c r="BD36" s="158"/>
      <c r="BE36" s="155"/>
      <c r="BF36" s="154"/>
      <c r="BG36" s="155"/>
      <c r="BH36" s="158"/>
      <c r="BI36" s="155"/>
      <c r="BJ36" s="154"/>
      <c r="BK36" s="155"/>
      <c r="BL36" s="158"/>
      <c r="BM36" s="155"/>
      <c r="BN36" s="154"/>
      <c r="BO36" s="155"/>
      <c r="BP36" s="158"/>
      <c r="BQ36" s="155"/>
      <c r="BR36" s="154"/>
      <c r="BS36" s="155"/>
      <c r="BT36" s="158"/>
      <c r="BU36" s="155"/>
      <c r="BV36" s="154"/>
      <c r="BW36" s="155"/>
      <c r="BX36" s="158"/>
      <c r="BY36" s="155"/>
      <c r="BZ36" s="154"/>
      <c r="CA36" s="155"/>
      <c r="CB36" s="154"/>
      <c r="CC36" s="155"/>
      <c r="CD36" s="154"/>
      <c r="CE36" s="155"/>
      <c r="CF36"/>
      <c r="CG36" s="154"/>
      <c r="CH36" s="155"/>
      <c r="CI36" s="154"/>
      <c r="CJ36" s="155"/>
    </row>
    <row r="37" spans="1:1492" s="151" customFormat="1" ht="15.6" customHeight="1" x14ac:dyDescent="0.3">
      <c r="A37" s="151" t="s">
        <v>249</v>
      </c>
      <c r="B37" s="170"/>
      <c r="C37" s="165"/>
      <c r="D37" s="165"/>
      <c r="E37" s="165"/>
      <c r="F37" s="165"/>
      <c r="G37" s="165"/>
      <c r="H37" s="165"/>
      <c r="I37" s="165"/>
      <c r="J37" s="165"/>
      <c r="K37" s="165"/>
      <c r="L37" s="165"/>
      <c r="M37" s="165"/>
      <c r="N37" s="165"/>
      <c r="O37" s="165"/>
      <c r="P37" s="165"/>
      <c r="Q37" s="165"/>
      <c r="R37" s="165"/>
      <c r="S37" s="165"/>
      <c r="T37" s="165"/>
      <c r="U37" s="165"/>
      <c r="V37" s="165"/>
      <c r="W37" s="165"/>
      <c r="X37" s="330"/>
      <c r="Y37" s="165"/>
      <c r="Z37" s="330"/>
      <c r="AA37" s="165"/>
      <c r="AB37" s="330"/>
      <c r="AC37" s="165"/>
      <c r="AD37" s="330"/>
      <c r="AE37" s="165"/>
      <c r="AF37" s="282"/>
      <c r="AG37" s="167"/>
      <c r="AH37" s="282"/>
      <c r="AI37" s="167"/>
      <c r="AJ37" s="282"/>
      <c r="AK37" s="167"/>
      <c r="AL37" s="282"/>
      <c r="AM37" s="167"/>
      <c r="AN37" s="214"/>
      <c r="AO37" s="167"/>
      <c r="AP37" s="166"/>
      <c r="AQ37" s="167"/>
      <c r="AR37" s="214"/>
      <c r="AS37" s="167"/>
      <c r="AT37" s="166"/>
      <c r="AU37" s="167"/>
      <c r="AV37" s="214"/>
      <c r="AW37" s="167"/>
      <c r="AX37" s="166"/>
      <c r="AY37" s="167"/>
      <c r="AZ37" s="214"/>
      <c r="BA37" s="167"/>
      <c r="BB37" s="166"/>
      <c r="BC37" s="167"/>
      <c r="BD37" s="214"/>
      <c r="BE37" s="167"/>
      <c r="BF37" s="166"/>
      <c r="BG37" s="167"/>
      <c r="BH37" s="214"/>
      <c r="BI37" s="167"/>
      <c r="BJ37" s="166"/>
      <c r="BK37" s="167"/>
      <c r="BL37" s="214"/>
      <c r="BM37" s="167"/>
      <c r="BN37" s="166"/>
      <c r="BO37" s="167"/>
      <c r="BP37" s="214"/>
      <c r="BQ37" s="167"/>
      <c r="BR37" s="166"/>
      <c r="BS37" s="167"/>
      <c r="BT37" s="214"/>
      <c r="BU37" s="167"/>
      <c r="BV37" s="166"/>
      <c r="BW37" s="167"/>
      <c r="BX37" s="214"/>
      <c r="BY37" s="167"/>
      <c r="BZ37" s="166"/>
      <c r="CA37" s="167"/>
      <c r="CB37" s="166"/>
      <c r="CC37" s="167"/>
      <c r="CD37" s="166"/>
      <c r="CE37" s="167"/>
      <c r="CG37" s="166"/>
      <c r="CH37" s="167"/>
      <c r="CI37" s="166"/>
      <c r="CJ37" s="167"/>
      <c r="CK37" s="22"/>
      <c r="CL37" s="22"/>
      <c r="CM37" s="22"/>
      <c r="CN37" s="22"/>
      <c r="CO37" s="22"/>
      <c r="CP37" s="22"/>
      <c r="CQ37" s="22"/>
      <c r="CR37" s="22"/>
      <c r="CS37" s="22"/>
      <c r="CT37" s="22"/>
      <c r="CU37" s="22"/>
      <c r="CV37" s="22"/>
      <c r="CW37" s="22"/>
      <c r="CX37" s="22"/>
      <c r="CY37" s="22"/>
      <c r="CZ37" s="22"/>
      <c r="DA37" s="22"/>
      <c r="DB37" s="22"/>
      <c r="DC37" s="22"/>
      <c r="DD37" s="22"/>
      <c r="DE37" s="22"/>
      <c r="DF37" s="22"/>
      <c r="DG37" s="22"/>
      <c r="DH37" s="22"/>
      <c r="DI37" s="22"/>
      <c r="DJ37" s="22"/>
      <c r="DK37" s="22"/>
      <c r="DL37" s="22"/>
      <c r="DM37" s="22"/>
      <c r="DN37" s="22"/>
      <c r="DO37" s="22"/>
      <c r="DP37" s="22"/>
      <c r="DQ37" s="22"/>
      <c r="DR37" s="22"/>
      <c r="DS37" s="22"/>
      <c r="DT37" s="22"/>
      <c r="DU37" s="22"/>
      <c r="DV37" s="22"/>
      <c r="DW37" s="22"/>
      <c r="DX37" s="22"/>
      <c r="DY37" s="22"/>
      <c r="DZ37" s="22"/>
      <c r="EA37" s="22"/>
      <c r="EB37" s="22"/>
      <c r="EC37" s="22"/>
      <c r="ED37" s="22"/>
      <c r="EE37" s="22"/>
      <c r="EF37" s="22"/>
      <c r="EG37" s="22"/>
      <c r="EH37" s="22"/>
      <c r="EI37" s="22"/>
      <c r="EJ37" s="22"/>
      <c r="EK37" s="22"/>
      <c r="EL37" s="22"/>
      <c r="EM37" s="22"/>
      <c r="EN37" s="22"/>
      <c r="EO37" s="22"/>
      <c r="EP37" s="22"/>
      <c r="EQ37" s="22"/>
      <c r="ER37" s="22"/>
      <c r="ES37" s="22"/>
      <c r="ET37" s="22"/>
      <c r="EU37" s="22"/>
      <c r="EV37" s="22"/>
      <c r="EW37" s="22"/>
      <c r="EX37" s="22"/>
      <c r="EY37" s="22"/>
      <c r="EZ37" s="22"/>
      <c r="FA37" s="22"/>
      <c r="FB37" s="22"/>
      <c r="FC37" s="22"/>
      <c r="FD37" s="22"/>
      <c r="FE37" s="22"/>
      <c r="FF37" s="22"/>
      <c r="FG37" s="22"/>
      <c r="FH37" s="22"/>
      <c r="FI37" s="22"/>
      <c r="FJ37" s="22"/>
      <c r="FK37" s="22"/>
      <c r="FL37" s="22"/>
      <c r="FM37" s="22"/>
      <c r="FN37" s="22"/>
      <c r="FO37" s="22"/>
      <c r="FP37" s="22"/>
      <c r="FQ37" s="22"/>
      <c r="FR37" s="22"/>
      <c r="FS37" s="22"/>
      <c r="FT37" s="22"/>
      <c r="FU37" s="22"/>
      <c r="FV37" s="22"/>
      <c r="FW37" s="22"/>
      <c r="FX37" s="22"/>
      <c r="FY37" s="22"/>
      <c r="FZ37" s="22"/>
      <c r="GA37" s="22"/>
      <c r="GB37" s="22"/>
      <c r="GC37" s="22"/>
      <c r="GD37" s="22"/>
      <c r="GE37" s="22"/>
      <c r="GF37" s="22"/>
      <c r="GG37" s="22"/>
      <c r="GH37" s="22"/>
      <c r="GI37" s="22"/>
      <c r="GJ37" s="22"/>
      <c r="GK37" s="22"/>
      <c r="GL37" s="22"/>
      <c r="GM37" s="22"/>
      <c r="GN37" s="22"/>
      <c r="GO37" s="22"/>
      <c r="GP37" s="22"/>
      <c r="GQ37" s="22"/>
      <c r="GR37" s="22"/>
      <c r="GS37" s="22"/>
      <c r="GT37" s="22"/>
      <c r="GU37" s="22"/>
      <c r="GV37" s="22"/>
      <c r="GW37" s="22"/>
      <c r="GX37" s="22"/>
      <c r="GY37" s="22"/>
      <c r="GZ37" s="22"/>
      <c r="HA37" s="22"/>
      <c r="HB37" s="22"/>
      <c r="HC37" s="22"/>
      <c r="HD37" s="22"/>
      <c r="HE37" s="22"/>
      <c r="HF37" s="22"/>
      <c r="HG37" s="22"/>
      <c r="HH37" s="22"/>
      <c r="HI37" s="22"/>
      <c r="HJ37" s="22"/>
      <c r="HK37" s="22"/>
      <c r="HL37" s="22"/>
      <c r="HM37" s="22"/>
      <c r="HN37" s="22"/>
      <c r="HO37" s="22"/>
      <c r="HP37" s="22"/>
      <c r="HQ37" s="22"/>
      <c r="HR37" s="22"/>
      <c r="HS37" s="22"/>
      <c r="HT37" s="22"/>
      <c r="HU37" s="22"/>
      <c r="HV37" s="22"/>
      <c r="HW37" s="22"/>
      <c r="HX37" s="22"/>
      <c r="HY37" s="22"/>
      <c r="HZ37" s="22"/>
      <c r="IA37" s="22"/>
      <c r="IB37" s="22"/>
      <c r="IC37" s="22"/>
      <c r="ID37" s="22"/>
      <c r="IE37" s="22"/>
      <c r="IF37" s="22"/>
      <c r="IG37" s="22"/>
      <c r="IH37" s="22"/>
      <c r="II37" s="22"/>
      <c r="IJ37" s="22"/>
      <c r="IK37" s="22"/>
      <c r="IL37" s="22"/>
      <c r="IM37" s="22"/>
      <c r="IN37" s="22"/>
      <c r="IO37" s="22"/>
      <c r="IP37" s="22"/>
      <c r="IQ37" s="22"/>
      <c r="IR37" s="22"/>
      <c r="IS37" s="22"/>
      <c r="IT37" s="22"/>
      <c r="IU37" s="22"/>
      <c r="IV37" s="22"/>
      <c r="IW37" s="22"/>
      <c r="IX37" s="22"/>
      <c r="IY37" s="22"/>
      <c r="IZ37" s="22"/>
      <c r="JA37" s="22"/>
      <c r="JB37" s="22"/>
      <c r="JC37" s="22"/>
      <c r="JD37" s="22"/>
      <c r="JE37" s="22"/>
      <c r="JF37" s="22"/>
      <c r="JG37" s="22"/>
      <c r="JH37" s="22"/>
      <c r="JI37" s="22"/>
      <c r="JJ37" s="22"/>
      <c r="JK37" s="22"/>
      <c r="JL37" s="22"/>
      <c r="JM37" s="22"/>
      <c r="JN37" s="22"/>
      <c r="JO37" s="22"/>
      <c r="JP37" s="22"/>
      <c r="JQ37" s="22"/>
      <c r="JR37" s="22"/>
      <c r="JS37" s="22"/>
      <c r="JT37" s="22"/>
      <c r="JU37" s="22"/>
      <c r="JV37" s="22"/>
      <c r="JW37" s="22"/>
      <c r="JX37" s="22"/>
      <c r="JY37" s="22"/>
      <c r="JZ37" s="22"/>
      <c r="KA37" s="22"/>
      <c r="KB37" s="22"/>
      <c r="KC37" s="22"/>
      <c r="KD37" s="22"/>
      <c r="KE37" s="22"/>
      <c r="KF37" s="22"/>
      <c r="KG37" s="22"/>
      <c r="KH37" s="22"/>
      <c r="KI37" s="22"/>
      <c r="KJ37" s="22"/>
      <c r="KK37" s="22"/>
      <c r="KL37" s="22"/>
      <c r="KM37" s="22"/>
      <c r="KN37" s="22"/>
      <c r="KO37" s="22"/>
      <c r="KP37" s="22"/>
      <c r="KQ37" s="22"/>
      <c r="KR37" s="22"/>
      <c r="KS37" s="22"/>
      <c r="KT37" s="22"/>
      <c r="KU37" s="22"/>
      <c r="KV37" s="22"/>
      <c r="KW37" s="22"/>
      <c r="KX37" s="22"/>
      <c r="KY37" s="22"/>
      <c r="KZ37" s="22"/>
      <c r="LA37" s="22"/>
      <c r="LB37" s="22"/>
      <c r="LC37" s="22"/>
      <c r="LD37" s="22"/>
      <c r="LE37" s="22"/>
      <c r="LF37" s="22"/>
      <c r="LG37" s="22"/>
      <c r="LH37" s="22"/>
      <c r="LI37" s="22"/>
      <c r="LJ37" s="22"/>
      <c r="LK37" s="22"/>
      <c r="LL37" s="22"/>
      <c r="LM37" s="22"/>
      <c r="LN37" s="22"/>
      <c r="LO37" s="22"/>
      <c r="LP37" s="22"/>
      <c r="LQ37" s="22"/>
      <c r="LR37" s="22"/>
      <c r="LS37" s="22"/>
      <c r="LT37" s="22"/>
      <c r="LU37" s="22"/>
      <c r="LV37" s="22"/>
      <c r="LW37" s="22"/>
      <c r="LX37" s="22"/>
      <c r="LY37" s="22"/>
      <c r="LZ37" s="22"/>
      <c r="MA37" s="22"/>
      <c r="MB37" s="22"/>
      <c r="MC37" s="22"/>
      <c r="MD37" s="22"/>
      <c r="ME37" s="22"/>
      <c r="MF37" s="22"/>
      <c r="MG37" s="22"/>
      <c r="MH37" s="22"/>
      <c r="MI37" s="22"/>
      <c r="MJ37" s="22"/>
      <c r="MK37" s="22"/>
      <c r="ML37" s="22"/>
      <c r="MM37" s="22"/>
      <c r="MN37" s="22"/>
      <c r="MO37" s="22"/>
      <c r="MP37" s="22"/>
      <c r="MQ37" s="22"/>
      <c r="MR37" s="22"/>
      <c r="MS37" s="22"/>
      <c r="MT37" s="22"/>
      <c r="MU37" s="22"/>
      <c r="MV37" s="22"/>
      <c r="MW37" s="22"/>
      <c r="MX37" s="22"/>
      <c r="MY37" s="22"/>
      <c r="MZ37" s="22"/>
      <c r="NA37" s="22"/>
      <c r="NB37" s="22"/>
      <c r="NC37" s="22"/>
      <c r="ND37" s="22"/>
      <c r="NE37" s="22"/>
      <c r="NF37" s="22"/>
      <c r="NG37" s="22"/>
      <c r="NH37" s="22"/>
      <c r="NI37" s="22"/>
      <c r="NJ37" s="22"/>
      <c r="NK37" s="22"/>
      <c r="NL37" s="22"/>
      <c r="NM37" s="22"/>
      <c r="NN37" s="22"/>
      <c r="NO37" s="22"/>
      <c r="NP37" s="22"/>
      <c r="NQ37" s="22"/>
      <c r="NR37" s="22"/>
      <c r="NS37" s="22"/>
      <c r="NT37" s="22"/>
      <c r="NU37" s="22"/>
      <c r="NV37" s="22"/>
      <c r="NW37" s="22"/>
      <c r="NX37" s="22"/>
      <c r="NY37" s="22"/>
      <c r="NZ37" s="22"/>
      <c r="OA37" s="22"/>
      <c r="OB37" s="22"/>
      <c r="OC37" s="22"/>
      <c r="OD37" s="22"/>
      <c r="OE37" s="22"/>
      <c r="OF37" s="22"/>
      <c r="OG37" s="22"/>
      <c r="OH37" s="22"/>
      <c r="OI37" s="22"/>
      <c r="OJ37" s="22"/>
      <c r="OK37" s="22"/>
      <c r="OL37" s="22"/>
      <c r="OM37" s="22"/>
      <c r="ON37" s="22"/>
      <c r="OO37" s="22"/>
      <c r="OP37" s="22"/>
      <c r="OQ37" s="22"/>
      <c r="OR37" s="22"/>
      <c r="OS37" s="22"/>
      <c r="OT37" s="22"/>
      <c r="OU37" s="22"/>
      <c r="OV37" s="22"/>
      <c r="OW37" s="22"/>
      <c r="OX37" s="22"/>
      <c r="OY37" s="22"/>
      <c r="OZ37" s="22"/>
      <c r="PA37" s="22"/>
      <c r="PB37" s="22"/>
      <c r="PC37" s="22"/>
      <c r="PD37" s="22"/>
      <c r="PE37" s="22"/>
      <c r="PF37" s="22"/>
      <c r="PG37" s="22"/>
      <c r="PH37" s="22"/>
      <c r="PI37" s="22"/>
      <c r="PJ37" s="22"/>
      <c r="PK37" s="22"/>
      <c r="PL37" s="22"/>
      <c r="PM37" s="22"/>
      <c r="PN37" s="22"/>
      <c r="PO37" s="22"/>
      <c r="PP37" s="22"/>
      <c r="PQ37" s="22"/>
      <c r="PR37" s="22"/>
      <c r="PS37" s="22"/>
      <c r="PT37" s="22"/>
      <c r="PU37" s="22"/>
      <c r="PV37" s="22"/>
      <c r="PW37" s="22"/>
      <c r="PX37" s="22"/>
      <c r="PY37" s="22"/>
      <c r="PZ37" s="22"/>
      <c r="QA37" s="22"/>
      <c r="QB37" s="22"/>
      <c r="QC37" s="22"/>
      <c r="QD37" s="22"/>
      <c r="QE37" s="22"/>
      <c r="QF37" s="22"/>
      <c r="QG37" s="22"/>
      <c r="QH37" s="22"/>
      <c r="QI37" s="22"/>
      <c r="QJ37" s="22"/>
      <c r="QK37" s="22"/>
      <c r="QL37" s="22"/>
      <c r="QM37" s="22"/>
      <c r="QN37" s="22"/>
      <c r="QO37" s="22"/>
      <c r="QP37" s="22"/>
      <c r="QQ37" s="22"/>
      <c r="QR37" s="22"/>
      <c r="QS37" s="22"/>
      <c r="QT37" s="22"/>
      <c r="QU37" s="22"/>
      <c r="QV37" s="22"/>
      <c r="QW37" s="22"/>
      <c r="QX37" s="22"/>
      <c r="QY37" s="22"/>
      <c r="QZ37" s="22"/>
      <c r="RA37" s="22"/>
      <c r="RB37" s="22"/>
      <c r="RC37" s="22"/>
      <c r="RD37" s="22"/>
      <c r="RE37" s="22"/>
      <c r="RF37" s="22"/>
      <c r="RG37" s="22"/>
      <c r="RH37" s="22"/>
      <c r="RI37" s="22"/>
      <c r="RJ37" s="22"/>
      <c r="RK37" s="22"/>
      <c r="RL37" s="22"/>
      <c r="RM37" s="22"/>
      <c r="RN37" s="22"/>
      <c r="RO37" s="22"/>
      <c r="RP37" s="22"/>
      <c r="RQ37" s="22"/>
      <c r="RR37" s="22"/>
      <c r="RS37" s="22"/>
      <c r="RT37" s="22"/>
      <c r="RU37" s="22"/>
      <c r="RV37" s="22"/>
      <c r="RW37" s="22"/>
      <c r="RX37" s="22"/>
      <c r="RY37" s="22"/>
      <c r="RZ37" s="22"/>
      <c r="SA37" s="22"/>
      <c r="SB37" s="22"/>
      <c r="SC37" s="22"/>
      <c r="SD37" s="22"/>
      <c r="SE37" s="22"/>
      <c r="SF37" s="22"/>
      <c r="SG37" s="22"/>
      <c r="SH37" s="22"/>
      <c r="SI37" s="22"/>
      <c r="SJ37" s="22"/>
      <c r="SK37" s="22"/>
      <c r="SL37" s="22"/>
      <c r="SM37" s="22"/>
      <c r="SN37" s="22"/>
      <c r="SO37" s="22"/>
      <c r="SP37" s="22"/>
      <c r="SQ37" s="22"/>
      <c r="SR37" s="22"/>
      <c r="SS37" s="22"/>
      <c r="ST37" s="22"/>
      <c r="SU37" s="22"/>
      <c r="SV37" s="22"/>
      <c r="SW37" s="22"/>
      <c r="SX37" s="22"/>
      <c r="SY37" s="22"/>
      <c r="SZ37" s="22"/>
      <c r="TA37" s="22"/>
      <c r="TB37" s="22"/>
      <c r="TC37" s="22"/>
      <c r="TD37" s="22"/>
      <c r="TE37" s="22"/>
      <c r="TF37" s="22"/>
      <c r="TG37" s="22"/>
      <c r="TH37" s="22"/>
      <c r="TI37" s="22"/>
      <c r="TJ37" s="22"/>
      <c r="TK37" s="22"/>
      <c r="TL37" s="22"/>
      <c r="TM37" s="22"/>
      <c r="TN37" s="22"/>
      <c r="TO37" s="22"/>
      <c r="TP37" s="22"/>
      <c r="TQ37" s="22"/>
      <c r="TR37" s="22"/>
      <c r="TS37" s="22"/>
      <c r="TT37" s="22"/>
      <c r="TU37" s="22"/>
      <c r="TV37" s="22"/>
      <c r="TW37" s="22"/>
      <c r="TX37" s="22"/>
      <c r="TY37" s="22"/>
      <c r="TZ37" s="22"/>
      <c r="UA37" s="22"/>
      <c r="UB37" s="22"/>
      <c r="UC37" s="22"/>
      <c r="UD37" s="22"/>
      <c r="UE37" s="22"/>
      <c r="UF37" s="22"/>
      <c r="UG37" s="22"/>
      <c r="UH37" s="22"/>
      <c r="UI37" s="22"/>
      <c r="UJ37" s="22"/>
      <c r="UK37" s="22"/>
      <c r="UL37" s="22"/>
      <c r="UM37" s="22"/>
      <c r="UN37" s="22"/>
      <c r="UO37" s="22"/>
      <c r="UP37" s="22"/>
      <c r="UQ37" s="22"/>
      <c r="UR37" s="22"/>
      <c r="US37" s="22"/>
      <c r="UT37" s="22"/>
      <c r="UU37" s="22"/>
      <c r="UV37" s="22"/>
      <c r="UW37" s="22"/>
      <c r="UX37" s="22"/>
      <c r="UY37" s="22"/>
      <c r="UZ37" s="22"/>
      <c r="VA37" s="22"/>
      <c r="VB37" s="22"/>
      <c r="VC37" s="22"/>
      <c r="VD37" s="22"/>
      <c r="VE37" s="22"/>
      <c r="VF37" s="22"/>
      <c r="VG37" s="22"/>
      <c r="VH37" s="22"/>
      <c r="VI37" s="22"/>
      <c r="VJ37" s="22"/>
      <c r="VK37" s="22"/>
      <c r="VL37" s="22"/>
      <c r="VM37" s="22"/>
      <c r="VN37" s="22"/>
      <c r="VO37" s="22"/>
      <c r="VP37" s="22"/>
      <c r="VQ37" s="22"/>
      <c r="VR37" s="22"/>
      <c r="VS37" s="22"/>
      <c r="VT37" s="22"/>
      <c r="VU37" s="22"/>
      <c r="VV37" s="22"/>
      <c r="VW37" s="22"/>
      <c r="VX37" s="22"/>
      <c r="VY37" s="22"/>
      <c r="VZ37" s="22"/>
      <c r="WA37" s="22"/>
      <c r="WB37" s="22"/>
      <c r="WC37" s="22"/>
      <c r="WD37" s="22"/>
      <c r="WE37" s="22"/>
      <c r="WF37" s="22"/>
      <c r="WG37" s="22"/>
      <c r="WH37" s="22"/>
      <c r="WI37" s="22"/>
      <c r="WJ37" s="22"/>
      <c r="WK37" s="22"/>
      <c r="WL37" s="22"/>
      <c r="WM37" s="22"/>
      <c r="WN37" s="22"/>
      <c r="WO37" s="22"/>
      <c r="WP37" s="22"/>
      <c r="WQ37" s="22"/>
      <c r="WR37" s="22"/>
      <c r="WS37" s="22"/>
      <c r="WT37" s="22"/>
      <c r="WU37" s="22"/>
      <c r="WV37" s="22"/>
      <c r="WW37" s="22"/>
      <c r="WX37" s="22"/>
      <c r="WY37" s="22"/>
      <c r="WZ37" s="22"/>
      <c r="XA37" s="22"/>
      <c r="XB37" s="22"/>
      <c r="XC37" s="22"/>
      <c r="XD37" s="22"/>
      <c r="XE37" s="22"/>
      <c r="XF37" s="22"/>
      <c r="XG37" s="22"/>
      <c r="XH37" s="22"/>
      <c r="XI37" s="22"/>
      <c r="XJ37" s="22"/>
      <c r="XK37" s="22"/>
      <c r="XL37" s="22"/>
      <c r="XM37" s="22"/>
      <c r="XN37" s="22"/>
      <c r="XO37" s="22"/>
      <c r="XP37" s="22"/>
      <c r="XQ37" s="22"/>
      <c r="XR37" s="22"/>
      <c r="XS37" s="22"/>
      <c r="XT37" s="22"/>
      <c r="XU37" s="22"/>
      <c r="XV37" s="22"/>
      <c r="XW37" s="22"/>
      <c r="XX37" s="22"/>
      <c r="XY37" s="22"/>
      <c r="XZ37" s="22"/>
      <c r="YA37" s="22"/>
      <c r="YB37" s="22"/>
      <c r="YC37" s="22"/>
      <c r="YD37" s="22"/>
      <c r="YE37" s="22"/>
      <c r="YF37" s="22"/>
      <c r="YG37" s="22"/>
      <c r="YH37" s="22"/>
      <c r="YI37" s="22"/>
      <c r="YJ37" s="22"/>
      <c r="YK37" s="22"/>
      <c r="YL37" s="22"/>
      <c r="YM37" s="22"/>
      <c r="YN37" s="22"/>
      <c r="YO37" s="22"/>
      <c r="YP37" s="22"/>
      <c r="YQ37" s="22"/>
      <c r="YR37" s="22"/>
      <c r="YS37" s="22"/>
      <c r="YT37" s="22"/>
      <c r="YU37" s="22"/>
      <c r="YV37" s="22"/>
      <c r="YW37" s="22"/>
      <c r="YX37" s="22"/>
      <c r="YY37" s="22"/>
      <c r="YZ37" s="22"/>
      <c r="ZA37" s="22"/>
      <c r="ZB37" s="22"/>
      <c r="ZC37" s="22"/>
      <c r="ZD37" s="22"/>
      <c r="ZE37" s="22"/>
      <c r="ZF37" s="22"/>
      <c r="ZG37" s="22"/>
      <c r="ZH37" s="22"/>
      <c r="ZI37" s="22"/>
      <c r="ZJ37" s="22"/>
      <c r="ZK37" s="22"/>
      <c r="ZL37" s="22"/>
      <c r="ZM37" s="22"/>
      <c r="ZN37" s="22"/>
      <c r="ZO37" s="22"/>
      <c r="ZP37" s="22"/>
      <c r="ZQ37" s="22"/>
      <c r="ZR37" s="22"/>
      <c r="ZS37" s="22"/>
      <c r="ZT37" s="22"/>
      <c r="ZU37" s="22"/>
      <c r="ZV37" s="22"/>
      <c r="ZW37" s="22"/>
      <c r="ZX37" s="22"/>
      <c r="ZY37" s="22"/>
      <c r="ZZ37" s="22"/>
      <c r="AAA37" s="22"/>
      <c r="AAB37" s="22"/>
      <c r="AAC37" s="22"/>
      <c r="AAD37" s="22"/>
      <c r="AAE37" s="22"/>
      <c r="AAF37" s="22"/>
      <c r="AAG37" s="22"/>
      <c r="AAH37" s="22"/>
      <c r="AAI37" s="22"/>
      <c r="AAJ37" s="22"/>
      <c r="AAK37" s="22"/>
      <c r="AAL37" s="22"/>
      <c r="AAM37" s="22"/>
      <c r="AAN37" s="22"/>
      <c r="AAO37" s="22"/>
      <c r="AAP37" s="22"/>
      <c r="AAQ37" s="22"/>
      <c r="AAR37" s="22"/>
      <c r="AAS37" s="22"/>
      <c r="AAT37" s="22"/>
      <c r="AAU37" s="22"/>
      <c r="AAV37" s="22"/>
      <c r="AAW37" s="22"/>
      <c r="AAX37" s="22"/>
      <c r="AAY37" s="22"/>
      <c r="AAZ37" s="22"/>
      <c r="ABA37" s="22"/>
      <c r="ABB37" s="22"/>
      <c r="ABC37" s="22"/>
      <c r="ABD37" s="22"/>
      <c r="ABE37" s="22"/>
      <c r="ABF37" s="22"/>
      <c r="ABG37" s="22"/>
      <c r="ABH37" s="22"/>
      <c r="ABI37" s="22"/>
      <c r="ABJ37" s="22"/>
      <c r="ABK37" s="22"/>
      <c r="ABL37" s="22"/>
      <c r="ABM37" s="22"/>
      <c r="ABN37" s="22"/>
      <c r="ABO37" s="22"/>
      <c r="ABP37" s="22"/>
      <c r="ABQ37" s="22"/>
      <c r="ABR37" s="22"/>
      <c r="ABS37" s="22"/>
      <c r="ABT37" s="22"/>
      <c r="ABU37" s="22"/>
      <c r="ABV37" s="22"/>
      <c r="ABW37" s="22"/>
      <c r="ABX37" s="22"/>
      <c r="ABY37" s="22"/>
      <c r="ABZ37" s="22"/>
      <c r="ACA37" s="22"/>
      <c r="ACB37" s="22"/>
      <c r="ACC37" s="22"/>
      <c r="ACD37" s="22"/>
      <c r="ACE37" s="22"/>
      <c r="ACF37" s="22"/>
      <c r="ACG37" s="22"/>
      <c r="ACH37" s="22"/>
      <c r="ACI37" s="22"/>
      <c r="ACJ37" s="22"/>
      <c r="ACK37" s="22"/>
      <c r="ACL37" s="22"/>
      <c r="ACM37" s="22"/>
      <c r="ACN37" s="22"/>
      <c r="ACO37" s="22"/>
      <c r="ACP37" s="22"/>
      <c r="ACQ37" s="22"/>
      <c r="ACR37" s="22"/>
      <c r="ACS37" s="22"/>
      <c r="ACT37" s="22"/>
      <c r="ACU37" s="22"/>
      <c r="ACV37" s="22"/>
      <c r="ACW37" s="22"/>
      <c r="ACX37" s="22"/>
      <c r="ACY37" s="22"/>
      <c r="ACZ37" s="22"/>
      <c r="ADA37" s="22"/>
      <c r="ADB37" s="22"/>
      <c r="ADC37" s="22"/>
      <c r="ADD37" s="22"/>
      <c r="ADE37" s="22"/>
      <c r="ADF37" s="22"/>
      <c r="ADG37" s="22"/>
      <c r="ADH37" s="22"/>
      <c r="ADI37" s="22"/>
      <c r="ADJ37" s="22"/>
      <c r="ADK37" s="22"/>
      <c r="ADL37" s="22"/>
      <c r="ADM37" s="22"/>
      <c r="ADN37" s="22"/>
      <c r="ADO37" s="22"/>
      <c r="ADP37" s="22"/>
      <c r="ADQ37" s="22"/>
      <c r="ADR37" s="22"/>
      <c r="ADS37" s="22"/>
      <c r="ADT37" s="22"/>
      <c r="ADU37" s="22"/>
      <c r="ADV37" s="22"/>
      <c r="ADW37" s="22"/>
      <c r="ADX37" s="22"/>
      <c r="ADY37" s="22"/>
      <c r="ADZ37" s="22"/>
      <c r="AEA37" s="22"/>
      <c r="AEB37" s="22"/>
      <c r="AEC37" s="22"/>
      <c r="AED37" s="22"/>
      <c r="AEE37" s="22"/>
      <c r="AEF37" s="22"/>
      <c r="AEG37" s="22"/>
      <c r="AEH37" s="22"/>
      <c r="AEI37" s="22"/>
      <c r="AEJ37" s="22"/>
      <c r="AEK37" s="22"/>
      <c r="AEL37" s="22"/>
      <c r="AEM37" s="22"/>
      <c r="AEN37" s="22"/>
      <c r="AEO37" s="22"/>
      <c r="AEP37" s="22"/>
      <c r="AEQ37" s="22"/>
      <c r="AER37" s="22"/>
      <c r="AES37" s="22"/>
      <c r="AET37" s="22"/>
      <c r="AEU37" s="22"/>
      <c r="AEV37" s="22"/>
      <c r="AEW37" s="22"/>
      <c r="AEX37" s="22"/>
      <c r="AEY37" s="22"/>
      <c r="AEZ37" s="22"/>
      <c r="AFA37" s="22"/>
      <c r="AFB37" s="22"/>
      <c r="AFC37" s="22"/>
      <c r="AFD37" s="22"/>
      <c r="AFE37" s="22"/>
      <c r="AFF37" s="22"/>
      <c r="AFG37" s="22"/>
      <c r="AFH37" s="22"/>
      <c r="AFI37" s="22"/>
      <c r="AFJ37" s="22"/>
      <c r="AFK37" s="22"/>
      <c r="AFL37" s="22"/>
      <c r="AFM37" s="22"/>
      <c r="AFN37" s="22"/>
      <c r="AFO37" s="22"/>
      <c r="AFP37" s="22"/>
      <c r="AFQ37" s="22"/>
      <c r="AFR37" s="22"/>
      <c r="AFS37" s="22"/>
      <c r="AFT37" s="22"/>
      <c r="AFU37" s="22"/>
      <c r="AFV37" s="22"/>
      <c r="AFW37" s="22"/>
      <c r="AFX37" s="22"/>
      <c r="AFY37" s="22"/>
      <c r="AFZ37" s="22"/>
      <c r="AGA37" s="22"/>
      <c r="AGB37" s="22"/>
      <c r="AGC37" s="22"/>
      <c r="AGD37" s="22"/>
      <c r="AGE37" s="22"/>
      <c r="AGF37" s="22"/>
      <c r="AGG37" s="22"/>
      <c r="AGH37" s="22"/>
      <c r="AGI37" s="22"/>
      <c r="AGJ37" s="22"/>
      <c r="AGK37" s="22"/>
      <c r="AGL37" s="22"/>
      <c r="AGM37" s="22"/>
      <c r="AGN37" s="22"/>
      <c r="AGO37" s="22"/>
      <c r="AGP37" s="22"/>
      <c r="AGQ37" s="22"/>
      <c r="AGR37" s="22"/>
      <c r="AGS37" s="22"/>
      <c r="AGT37" s="22"/>
      <c r="AGU37" s="22"/>
      <c r="AGV37" s="22"/>
      <c r="AGW37" s="22"/>
      <c r="AGX37" s="22"/>
      <c r="AGY37" s="22"/>
      <c r="AGZ37" s="22"/>
      <c r="AHA37" s="22"/>
      <c r="AHB37" s="22"/>
      <c r="AHC37" s="22"/>
      <c r="AHD37" s="22"/>
      <c r="AHE37" s="22"/>
      <c r="AHF37" s="22"/>
      <c r="AHG37" s="22"/>
      <c r="AHH37" s="22"/>
      <c r="AHI37" s="22"/>
      <c r="AHJ37" s="22"/>
      <c r="AHK37" s="22"/>
      <c r="AHL37" s="22"/>
      <c r="AHM37" s="22"/>
      <c r="AHN37" s="22"/>
      <c r="AHO37" s="22"/>
      <c r="AHP37" s="22"/>
      <c r="AHQ37" s="22"/>
      <c r="AHR37" s="22"/>
      <c r="AHS37" s="22"/>
      <c r="AHT37" s="22"/>
      <c r="AHU37" s="22"/>
      <c r="AHV37" s="22"/>
      <c r="AHW37" s="22"/>
      <c r="AHX37" s="22"/>
      <c r="AHY37" s="22"/>
      <c r="AHZ37" s="22"/>
      <c r="AIA37" s="22"/>
      <c r="AIB37" s="22"/>
      <c r="AIC37" s="22"/>
      <c r="AID37" s="22"/>
      <c r="AIE37" s="22"/>
      <c r="AIF37" s="22"/>
      <c r="AIG37" s="22"/>
      <c r="AIH37" s="22"/>
      <c r="AII37" s="22"/>
      <c r="AIJ37" s="22"/>
      <c r="AIK37" s="22"/>
      <c r="AIL37" s="22"/>
      <c r="AIM37" s="22"/>
      <c r="AIN37" s="22"/>
      <c r="AIO37" s="22"/>
      <c r="AIP37" s="22"/>
      <c r="AIQ37" s="22"/>
      <c r="AIR37" s="22"/>
      <c r="AIS37" s="22"/>
      <c r="AIT37" s="22"/>
      <c r="AIU37" s="22"/>
      <c r="AIV37" s="22"/>
      <c r="AIW37" s="22"/>
      <c r="AIX37" s="22"/>
      <c r="AIY37" s="22"/>
      <c r="AIZ37" s="22"/>
      <c r="AJA37" s="22"/>
      <c r="AJB37" s="22"/>
      <c r="AJC37" s="22"/>
      <c r="AJD37" s="22"/>
      <c r="AJE37" s="22"/>
      <c r="AJF37" s="22"/>
      <c r="AJG37" s="22"/>
      <c r="AJH37" s="22"/>
      <c r="AJI37" s="22"/>
      <c r="AJJ37" s="22"/>
      <c r="AJK37" s="22"/>
      <c r="AJL37" s="22"/>
      <c r="AJM37" s="22"/>
      <c r="AJN37" s="22"/>
      <c r="AJO37" s="22"/>
      <c r="AJP37" s="22"/>
      <c r="AJQ37" s="22"/>
      <c r="AJR37" s="22"/>
      <c r="AJS37" s="22"/>
      <c r="AJT37" s="22"/>
      <c r="AJU37" s="22"/>
      <c r="AJV37" s="22"/>
      <c r="AJW37" s="22"/>
      <c r="AJX37" s="22"/>
      <c r="AJY37" s="22"/>
      <c r="AJZ37" s="22"/>
      <c r="AKA37" s="22"/>
      <c r="AKB37" s="22"/>
      <c r="AKC37" s="22"/>
      <c r="AKD37" s="22"/>
      <c r="AKE37" s="22"/>
      <c r="AKF37" s="22"/>
      <c r="AKG37" s="22"/>
      <c r="AKH37" s="22"/>
      <c r="AKI37" s="22"/>
      <c r="AKJ37" s="22"/>
      <c r="AKK37" s="22"/>
      <c r="AKL37" s="22"/>
      <c r="AKM37" s="22"/>
      <c r="AKN37" s="22"/>
      <c r="AKO37" s="22"/>
      <c r="AKP37" s="22"/>
      <c r="AKQ37" s="22"/>
      <c r="AKR37" s="22"/>
      <c r="AKS37" s="22"/>
      <c r="AKT37" s="22"/>
      <c r="AKU37" s="22"/>
      <c r="AKV37" s="22"/>
      <c r="AKW37" s="22"/>
      <c r="AKX37" s="22"/>
      <c r="AKY37" s="22"/>
      <c r="AKZ37" s="22"/>
      <c r="ALA37" s="22"/>
      <c r="ALB37" s="22"/>
      <c r="ALC37" s="22"/>
      <c r="ALD37" s="22"/>
      <c r="ALE37" s="22"/>
      <c r="ALF37" s="22"/>
      <c r="ALG37" s="22"/>
      <c r="ALH37" s="22"/>
      <c r="ALI37" s="22"/>
      <c r="ALJ37" s="22"/>
      <c r="ALK37" s="22"/>
      <c r="ALL37" s="22"/>
      <c r="ALM37" s="22"/>
      <c r="ALN37" s="22"/>
      <c r="ALO37" s="22"/>
      <c r="ALP37" s="22"/>
      <c r="ALQ37" s="22"/>
      <c r="ALR37" s="22"/>
      <c r="ALS37" s="22"/>
      <c r="ALT37" s="22"/>
      <c r="ALU37" s="22"/>
      <c r="ALV37" s="22"/>
      <c r="ALW37" s="22"/>
      <c r="ALX37" s="22"/>
      <c r="ALY37" s="22"/>
      <c r="ALZ37" s="22"/>
      <c r="AMA37" s="22"/>
      <c r="AMB37" s="22"/>
      <c r="AMC37" s="22"/>
      <c r="AMD37" s="22"/>
      <c r="AME37" s="22"/>
      <c r="AMF37" s="22"/>
      <c r="AMG37" s="22"/>
      <c r="AMH37" s="22"/>
      <c r="AMI37" s="22"/>
      <c r="AMJ37" s="22"/>
      <c r="AMK37" s="22"/>
      <c r="AML37" s="22"/>
      <c r="AMM37" s="22"/>
      <c r="AMN37" s="22"/>
      <c r="AMO37" s="22"/>
      <c r="AMP37" s="22"/>
      <c r="AMQ37" s="22"/>
      <c r="AMR37" s="22"/>
      <c r="AMS37" s="22"/>
      <c r="AMT37" s="22"/>
      <c r="AMU37" s="22"/>
      <c r="AMV37" s="22"/>
      <c r="AMW37" s="22"/>
      <c r="AMX37" s="22"/>
      <c r="AMY37" s="22"/>
      <c r="AMZ37" s="22"/>
      <c r="ANA37" s="22"/>
      <c r="ANB37" s="22"/>
      <c r="ANC37" s="22"/>
      <c r="AND37" s="22"/>
      <c r="ANE37" s="22"/>
      <c r="ANF37" s="22"/>
      <c r="ANG37" s="22"/>
      <c r="ANH37" s="22"/>
      <c r="ANI37" s="22"/>
      <c r="ANJ37" s="22"/>
      <c r="ANK37" s="22"/>
      <c r="ANL37" s="22"/>
      <c r="ANM37" s="22"/>
      <c r="ANN37" s="22"/>
      <c r="ANO37" s="22"/>
      <c r="ANP37" s="22"/>
      <c r="ANQ37" s="22"/>
      <c r="ANR37" s="22"/>
      <c r="ANS37" s="22"/>
      <c r="ANT37" s="22"/>
      <c r="ANU37" s="22"/>
      <c r="ANV37" s="22"/>
      <c r="ANW37" s="22"/>
      <c r="ANX37" s="22"/>
      <c r="ANY37" s="22"/>
      <c r="ANZ37" s="22"/>
      <c r="AOA37" s="22"/>
      <c r="AOB37" s="22"/>
      <c r="AOC37" s="22"/>
      <c r="AOD37" s="22"/>
      <c r="AOE37" s="22"/>
      <c r="AOF37" s="22"/>
      <c r="AOG37" s="22"/>
      <c r="AOH37" s="22"/>
      <c r="AOI37" s="22"/>
      <c r="AOJ37" s="22"/>
      <c r="AOK37" s="22"/>
      <c r="AOL37" s="22"/>
      <c r="AOM37" s="22"/>
      <c r="AON37" s="22"/>
      <c r="AOO37" s="22"/>
      <c r="AOP37" s="22"/>
      <c r="AOQ37" s="22"/>
      <c r="AOR37" s="22"/>
      <c r="AOS37" s="22"/>
      <c r="AOT37" s="22"/>
      <c r="AOU37" s="22"/>
      <c r="AOV37" s="22"/>
      <c r="AOW37" s="22"/>
      <c r="AOX37" s="22"/>
      <c r="AOY37" s="22"/>
      <c r="AOZ37" s="22"/>
      <c r="APA37" s="22"/>
      <c r="APB37" s="22"/>
      <c r="APC37" s="22"/>
      <c r="APD37" s="22"/>
      <c r="APE37" s="22"/>
      <c r="APF37" s="22"/>
      <c r="APG37" s="22"/>
      <c r="APH37" s="22"/>
      <c r="API37" s="22"/>
      <c r="APJ37" s="22"/>
      <c r="APK37" s="22"/>
      <c r="APL37" s="22"/>
      <c r="APM37" s="22"/>
      <c r="APN37" s="22"/>
      <c r="APO37" s="22"/>
      <c r="APP37" s="22"/>
      <c r="APQ37" s="22"/>
      <c r="APR37" s="22"/>
      <c r="APS37" s="22"/>
      <c r="APT37" s="22"/>
      <c r="APU37" s="22"/>
      <c r="APV37" s="22"/>
      <c r="APW37" s="22"/>
      <c r="APX37" s="22"/>
      <c r="APY37" s="22"/>
      <c r="APZ37" s="22"/>
      <c r="AQA37" s="22"/>
      <c r="AQB37" s="22"/>
      <c r="AQC37" s="22"/>
      <c r="AQD37" s="22"/>
      <c r="AQE37" s="22"/>
      <c r="AQF37" s="22"/>
      <c r="AQG37" s="22"/>
      <c r="AQH37" s="22"/>
      <c r="AQI37" s="22"/>
      <c r="AQJ37" s="22"/>
      <c r="AQK37" s="22"/>
      <c r="AQL37" s="22"/>
      <c r="AQM37" s="22"/>
      <c r="AQN37" s="22"/>
      <c r="AQO37" s="22"/>
      <c r="AQP37" s="22"/>
      <c r="AQQ37" s="22"/>
      <c r="AQR37" s="22"/>
      <c r="AQS37" s="22"/>
      <c r="AQT37" s="22"/>
      <c r="AQU37" s="22"/>
      <c r="AQV37" s="22"/>
      <c r="AQW37" s="22"/>
      <c r="AQX37" s="22"/>
      <c r="AQY37" s="22"/>
      <c r="AQZ37" s="22"/>
      <c r="ARA37" s="22"/>
      <c r="ARB37" s="22"/>
      <c r="ARC37" s="22"/>
      <c r="ARD37" s="22"/>
      <c r="ARE37" s="22"/>
      <c r="ARF37" s="22"/>
      <c r="ARG37" s="22"/>
      <c r="ARH37" s="22"/>
      <c r="ARI37" s="22"/>
      <c r="ARJ37" s="22"/>
      <c r="ARK37" s="22"/>
      <c r="ARL37" s="22"/>
      <c r="ARM37" s="22"/>
      <c r="ARN37" s="22"/>
      <c r="ARO37" s="22"/>
      <c r="ARP37" s="22"/>
      <c r="ARQ37" s="22"/>
      <c r="ARR37" s="22"/>
      <c r="ARS37" s="22"/>
      <c r="ART37" s="22"/>
      <c r="ARU37" s="22"/>
      <c r="ARV37" s="22"/>
      <c r="ARW37" s="22"/>
      <c r="ARX37" s="22"/>
      <c r="ARY37" s="22"/>
      <c r="ARZ37" s="22"/>
      <c r="ASA37" s="22"/>
      <c r="ASB37" s="22"/>
      <c r="ASC37" s="22"/>
      <c r="ASD37" s="22"/>
      <c r="ASE37" s="22"/>
      <c r="ASF37" s="22"/>
      <c r="ASG37" s="22"/>
      <c r="ASH37" s="22"/>
      <c r="ASI37" s="22"/>
      <c r="ASJ37" s="22"/>
      <c r="ASK37" s="22"/>
      <c r="ASL37" s="22"/>
      <c r="ASM37" s="22"/>
      <c r="ASN37" s="22"/>
      <c r="ASO37" s="22"/>
      <c r="ASP37" s="22"/>
      <c r="ASQ37" s="22"/>
      <c r="ASR37" s="22"/>
      <c r="ASS37" s="22"/>
      <c r="AST37" s="22"/>
      <c r="ASU37" s="22"/>
      <c r="ASV37" s="22"/>
      <c r="ASW37" s="22"/>
      <c r="ASX37" s="22"/>
      <c r="ASY37" s="22"/>
      <c r="ASZ37" s="22"/>
      <c r="ATA37" s="22"/>
      <c r="ATB37" s="22"/>
      <c r="ATC37" s="22"/>
      <c r="ATD37" s="22"/>
      <c r="ATE37" s="22"/>
      <c r="ATF37" s="22"/>
      <c r="ATG37" s="22"/>
      <c r="ATH37" s="22"/>
      <c r="ATI37" s="22"/>
      <c r="ATJ37" s="22"/>
      <c r="ATK37" s="22"/>
      <c r="ATL37" s="22"/>
      <c r="ATM37" s="22"/>
      <c r="ATN37" s="22"/>
      <c r="ATO37" s="22"/>
      <c r="ATP37" s="22"/>
      <c r="ATQ37" s="22"/>
      <c r="ATR37" s="22"/>
      <c r="ATS37" s="22"/>
      <c r="ATT37" s="22"/>
      <c r="ATU37" s="22"/>
      <c r="ATV37" s="22"/>
      <c r="ATW37" s="22"/>
      <c r="ATX37" s="22"/>
      <c r="ATY37" s="22"/>
      <c r="ATZ37" s="22"/>
      <c r="AUA37" s="22"/>
      <c r="AUB37" s="22"/>
      <c r="AUC37" s="22"/>
      <c r="AUD37" s="22"/>
      <c r="AUE37" s="22"/>
      <c r="AUF37" s="22"/>
      <c r="AUG37" s="22"/>
      <c r="AUH37" s="22"/>
      <c r="AUI37" s="22"/>
      <c r="AUJ37" s="22"/>
      <c r="AUK37" s="22"/>
      <c r="AUL37" s="22"/>
      <c r="AUM37" s="22"/>
      <c r="AUN37" s="22"/>
      <c r="AUO37" s="22"/>
      <c r="AUP37" s="22"/>
      <c r="AUQ37" s="22"/>
      <c r="AUR37" s="22"/>
      <c r="AUS37" s="22"/>
      <c r="AUT37" s="22"/>
      <c r="AUU37" s="22"/>
      <c r="AUV37" s="22"/>
      <c r="AUW37" s="22"/>
      <c r="AUX37" s="22"/>
      <c r="AUY37" s="22"/>
      <c r="AUZ37" s="22"/>
      <c r="AVA37" s="22"/>
      <c r="AVB37" s="22"/>
      <c r="AVC37" s="22"/>
      <c r="AVD37" s="22"/>
      <c r="AVE37" s="22"/>
      <c r="AVF37" s="22"/>
      <c r="AVG37" s="22"/>
      <c r="AVH37" s="22"/>
      <c r="AVI37" s="22"/>
      <c r="AVJ37" s="22"/>
      <c r="AVK37" s="22"/>
      <c r="AVL37" s="22"/>
      <c r="AVM37" s="22"/>
      <c r="AVN37" s="22"/>
      <c r="AVO37" s="22"/>
      <c r="AVP37" s="22"/>
      <c r="AVQ37" s="22"/>
      <c r="AVR37" s="22"/>
      <c r="AVS37" s="22"/>
      <c r="AVT37" s="22"/>
      <c r="AVU37" s="22"/>
      <c r="AVV37" s="22"/>
      <c r="AVW37" s="22"/>
      <c r="AVX37" s="22"/>
      <c r="AVY37" s="22"/>
      <c r="AVZ37" s="22"/>
      <c r="AWA37" s="22"/>
      <c r="AWB37" s="22"/>
      <c r="AWC37" s="22"/>
      <c r="AWD37" s="22"/>
      <c r="AWE37" s="22"/>
      <c r="AWF37" s="22"/>
      <c r="AWG37" s="22"/>
      <c r="AWH37" s="22"/>
      <c r="AWI37" s="22"/>
      <c r="AWJ37" s="22"/>
      <c r="AWK37" s="22"/>
      <c r="AWL37" s="22"/>
      <c r="AWM37" s="22"/>
      <c r="AWN37" s="22"/>
      <c r="AWO37" s="22"/>
      <c r="AWP37" s="22"/>
      <c r="AWQ37" s="22"/>
      <c r="AWR37" s="22"/>
      <c r="AWS37" s="22"/>
      <c r="AWT37" s="22"/>
      <c r="AWU37" s="22"/>
      <c r="AWV37" s="22"/>
      <c r="AWW37" s="22"/>
      <c r="AWX37" s="22"/>
      <c r="AWY37" s="22"/>
      <c r="AWZ37" s="22"/>
      <c r="AXA37" s="22"/>
      <c r="AXB37" s="22"/>
      <c r="AXC37" s="22"/>
      <c r="AXD37" s="22"/>
      <c r="AXE37" s="22"/>
      <c r="AXF37" s="22"/>
      <c r="AXG37" s="22"/>
      <c r="AXH37" s="22"/>
      <c r="AXI37" s="22"/>
      <c r="AXJ37" s="22"/>
      <c r="AXK37" s="22"/>
      <c r="AXL37" s="22"/>
      <c r="AXM37" s="22"/>
      <c r="AXN37" s="22"/>
      <c r="AXO37" s="22"/>
      <c r="AXP37" s="22"/>
      <c r="AXQ37" s="22"/>
      <c r="AXR37" s="22"/>
      <c r="AXS37" s="22"/>
      <c r="AXT37" s="22"/>
      <c r="AXU37" s="22"/>
      <c r="AXV37" s="22"/>
      <c r="AXW37" s="22"/>
      <c r="AXX37" s="22"/>
      <c r="AXY37" s="22"/>
      <c r="AXZ37" s="22"/>
      <c r="AYA37" s="22"/>
      <c r="AYB37" s="22"/>
      <c r="AYC37" s="22"/>
      <c r="AYD37" s="22"/>
      <c r="AYE37" s="22"/>
      <c r="AYF37" s="22"/>
      <c r="AYG37" s="22"/>
      <c r="AYH37" s="22"/>
      <c r="AYI37" s="22"/>
      <c r="AYJ37" s="22"/>
      <c r="AYK37" s="22"/>
      <c r="AYL37" s="22"/>
      <c r="AYM37" s="22"/>
      <c r="AYN37" s="22"/>
      <c r="AYO37" s="22"/>
      <c r="AYP37" s="22"/>
      <c r="AYQ37" s="22"/>
      <c r="AYR37" s="22"/>
      <c r="AYS37" s="22"/>
      <c r="AYT37" s="22"/>
      <c r="AYU37" s="22"/>
      <c r="AYV37" s="22"/>
      <c r="AYW37" s="22"/>
      <c r="AYX37" s="22"/>
      <c r="AYY37" s="22"/>
      <c r="AYZ37" s="22"/>
      <c r="AZA37" s="22"/>
      <c r="AZB37" s="22"/>
      <c r="AZC37" s="22"/>
      <c r="AZD37" s="22"/>
      <c r="AZE37" s="22"/>
      <c r="AZF37" s="22"/>
      <c r="AZG37" s="22"/>
      <c r="AZH37" s="22"/>
      <c r="AZI37" s="22"/>
      <c r="AZJ37" s="22"/>
      <c r="AZK37" s="22"/>
      <c r="AZL37" s="22"/>
      <c r="AZM37" s="22"/>
      <c r="AZN37" s="22"/>
      <c r="AZO37" s="22"/>
      <c r="AZP37" s="22"/>
      <c r="AZQ37" s="22"/>
      <c r="AZR37" s="22"/>
      <c r="AZS37" s="22"/>
      <c r="AZT37" s="22"/>
      <c r="AZU37" s="22"/>
      <c r="AZV37" s="22"/>
      <c r="AZW37" s="22"/>
      <c r="AZX37" s="22"/>
      <c r="AZY37" s="22"/>
      <c r="AZZ37" s="22"/>
      <c r="BAA37" s="22"/>
      <c r="BAB37" s="22"/>
      <c r="BAC37" s="22"/>
      <c r="BAD37" s="22"/>
      <c r="BAE37" s="22"/>
      <c r="BAF37" s="22"/>
      <c r="BAG37" s="22"/>
      <c r="BAH37" s="22"/>
      <c r="BAI37" s="22"/>
      <c r="BAJ37" s="22"/>
      <c r="BAK37" s="22"/>
      <c r="BAL37" s="22"/>
      <c r="BAM37" s="22"/>
      <c r="BAN37" s="22"/>
      <c r="BAO37" s="22"/>
      <c r="BAP37" s="22"/>
      <c r="BAQ37" s="22"/>
      <c r="BAR37" s="22"/>
      <c r="BAS37" s="22"/>
      <c r="BAT37" s="22"/>
      <c r="BAU37" s="22"/>
      <c r="BAV37" s="22"/>
      <c r="BAW37" s="22"/>
      <c r="BAX37" s="22"/>
      <c r="BAY37" s="22"/>
      <c r="BAZ37" s="22"/>
      <c r="BBA37" s="22"/>
      <c r="BBB37" s="22"/>
      <c r="BBC37" s="22"/>
      <c r="BBD37" s="22"/>
      <c r="BBE37" s="22"/>
      <c r="BBF37" s="22"/>
      <c r="BBG37" s="22"/>
      <c r="BBH37" s="22"/>
      <c r="BBI37" s="22"/>
      <c r="BBJ37" s="22"/>
      <c r="BBK37" s="22"/>
      <c r="BBL37" s="22"/>
      <c r="BBM37" s="22"/>
      <c r="BBN37" s="22"/>
      <c r="BBO37" s="22"/>
      <c r="BBP37" s="22"/>
      <c r="BBQ37" s="22"/>
      <c r="BBR37" s="22"/>
      <c r="BBS37" s="22"/>
      <c r="BBT37" s="22"/>
      <c r="BBU37" s="22"/>
      <c r="BBV37" s="22"/>
      <c r="BBW37" s="22"/>
      <c r="BBX37" s="22"/>
      <c r="BBY37" s="22"/>
      <c r="BBZ37" s="22"/>
      <c r="BCA37" s="22"/>
      <c r="BCB37" s="22"/>
      <c r="BCC37" s="22"/>
      <c r="BCD37" s="22"/>
      <c r="BCE37" s="22"/>
      <c r="BCF37" s="22"/>
      <c r="BCG37" s="22"/>
      <c r="BCH37" s="22"/>
      <c r="BCI37" s="22"/>
      <c r="BCJ37" s="22"/>
      <c r="BCK37" s="22"/>
      <c r="BCL37" s="22"/>
      <c r="BCM37" s="22"/>
      <c r="BCN37" s="22"/>
      <c r="BCO37" s="22"/>
      <c r="BCP37" s="22"/>
      <c r="BCQ37" s="22"/>
      <c r="BCR37" s="22"/>
      <c r="BCS37" s="22"/>
      <c r="BCT37" s="22"/>
      <c r="BCU37" s="22"/>
      <c r="BCV37" s="22"/>
      <c r="BCW37" s="22"/>
      <c r="BCX37" s="22"/>
      <c r="BCY37" s="22"/>
      <c r="BCZ37" s="22"/>
      <c r="BDA37" s="22"/>
      <c r="BDB37" s="22"/>
      <c r="BDC37" s="22"/>
      <c r="BDD37" s="22"/>
      <c r="BDE37" s="22"/>
      <c r="BDF37" s="22"/>
      <c r="BDG37" s="22"/>
      <c r="BDH37" s="22"/>
      <c r="BDI37" s="22"/>
      <c r="BDJ37" s="22"/>
      <c r="BDK37" s="22"/>
      <c r="BDL37" s="22"/>
      <c r="BDM37" s="22"/>
      <c r="BDN37" s="22"/>
      <c r="BDO37" s="22"/>
      <c r="BDP37" s="22"/>
      <c r="BDQ37" s="22"/>
      <c r="BDR37" s="22"/>
      <c r="BDS37" s="22"/>
      <c r="BDT37" s="22"/>
      <c r="BDU37" s="22"/>
      <c r="BDV37" s="22"/>
      <c r="BDW37" s="22"/>
      <c r="BDX37" s="22"/>
      <c r="BDY37" s="22"/>
      <c r="BDZ37" s="22"/>
      <c r="BEA37" s="22"/>
      <c r="BEB37" s="22"/>
      <c r="BEC37" s="22"/>
      <c r="BED37" s="22"/>
      <c r="BEE37" s="22"/>
      <c r="BEF37" s="22"/>
      <c r="BEG37" s="22"/>
      <c r="BEH37" s="22"/>
      <c r="BEI37" s="22"/>
      <c r="BEJ37" s="22"/>
    </row>
    <row r="38" spans="1:1492" s="22" customFormat="1" ht="15.6" customHeight="1" x14ac:dyDescent="0.3">
      <c r="B38" s="174" t="s">
        <v>229</v>
      </c>
      <c r="C38" s="168"/>
      <c r="D38" s="120">
        <v>1466.39</v>
      </c>
      <c r="E38" s="164" t="s">
        <v>91</v>
      </c>
      <c r="F38" s="168"/>
      <c r="G38" s="168"/>
      <c r="H38" s="283">
        <v>1437.64</v>
      </c>
      <c r="I38" s="164" t="s">
        <v>91</v>
      </c>
      <c r="J38" s="168"/>
      <c r="K38" s="168"/>
      <c r="L38" s="120">
        <v>1409.45</v>
      </c>
      <c r="M38" s="164" t="s">
        <v>91</v>
      </c>
      <c r="N38" s="168"/>
      <c r="O38" s="168"/>
      <c r="P38" s="120">
        <f t="shared" ref="P38:P40" si="4">ROUND(((T38*1.02)),2)</f>
        <v>1381.81</v>
      </c>
      <c r="Q38" s="164" t="s">
        <v>91</v>
      </c>
      <c r="R38" s="168"/>
      <c r="S38" s="168"/>
      <c r="T38" s="120">
        <v>1354.72</v>
      </c>
      <c r="U38" s="164" t="s">
        <v>91</v>
      </c>
      <c r="V38" s="11"/>
      <c r="W38" s="162"/>
      <c r="X38" s="120">
        <v>1328.16</v>
      </c>
      <c r="Y38" s="164" t="s">
        <v>91</v>
      </c>
      <c r="Z38" s="333"/>
      <c r="AA38" s="162"/>
      <c r="AB38" s="163">
        <v>1302.1199999999999</v>
      </c>
      <c r="AC38" s="164" t="s">
        <v>91</v>
      </c>
      <c r="AD38" s="333"/>
      <c r="AE38" s="162"/>
      <c r="AF38" s="22">
        <v>1276.5899999999999</v>
      </c>
      <c r="AG38" s="164" t="s">
        <v>91</v>
      </c>
      <c r="AH38" s="285"/>
      <c r="AI38" s="164"/>
      <c r="AJ38" s="22">
        <v>1276.5899999999999</v>
      </c>
      <c r="AK38" s="164" t="s">
        <v>91</v>
      </c>
      <c r="AL38" s="285"/>
      <c r="AM38" s="164"/>
      <c r="AN38" s="288">
        <v>1251.56</v>
      </c>
      <c r="AO38" s="164" t="s">
        <v>91</v>
      </c>
      <c r="AP38" s="163"/>
      <c r="AQ38" s="164"/>
      <c r="AR38" s="288">
        <v>1251.56</v>
      </c>
      <c r="AS38" s="164" t="s">
        <v>91</v>
      </c>
      <c r="AT38" s="163"/>
      <c r="AU38" s="164"/>
      <c r="AV38" s="156">
        <v>1251.56</v>
      </c>
      <c r="AW38" s="164" t="s">
        <v>91</v>
      </c>
      <c r="AX38" s="163"/>
      <c r="AY38" s="164"/>
      <c r="AZ38" s="156">
        <v>1251.56</v>
      </c>
      <c r="BA38" s="164" t="s">
        <v>91</v>
      </c>
      <c r="BB38" s="163"/>
      <c r="BC38" s="164"/>
      <c r="BD38" s="163">
        <v>1227.02</v>
      </c>
      <c r="BE38" s="164" t="s">
        <v>91</v>
      </c>
      <c r="BF38" s="163"/>
      <c r="BG38" s="164"/>
      <c r="BH38" s="163">
        <v>1141.8599999999999</v>
      </c>
      <c r="BI38" s="164" t="s">
        <v>250</v>
      </c>
      <c r="BJ38" s="163"/>
      <c r="BK38" s="164"/>
      <c r="BL38" s="163"/>
      <c r="BM38" s="164"/>
      <c r="BN38" s="163"/>
      <c r="BO38" s="164"/>
      <c r="BP38" s="163"/>
      <c r="BQ38" s="164"/>
      <c r="BR38" s="163"/>
      <c r="BS38" s="164"/>
      <c r="BT38" s="215"/>
      <c r="BU38" s="164"/>
      <c r="BV38" s="163"/>
      <c r="BW38" s="164"/>
      <c r="BX38" s="215"/>
      <c r="BY38" s="164"/>
      <c r="BZ38" s="163"/>
      <c r="CA38" s="164"/>
      <c r="CB38" s="163"/>
      <c r="CC38" s="164"/>
      <c r="CD38" s="163"/>
      <c r="CE38" s="164"/>
      <c r="CG38" s="163"/>
      <c r="CH38" s="164"/>
      <c r="CI38" s="163"/>
      <c r="CJ38" s="164"/>
    </row>
    <row r="39" spans="1:1492" s="22" customFormat="1" ht="15.6" customHeight="1" x14ac:dyDescent="0.3">
      <c r="B39" s="174" t="s">
        <v>251</v>
      </c>
      <c r="C39" s="168"/>
      <c r="D39" s="120">
        <v>6008.08</v>
      </c>
      <c r="E39" s="164" t="s">
        <v>91</v>
      </c>
      <c r="F39" s="168"/>
      <c r="G39" s="162"/>
      <c r="H39" s="283">
        <v>5890.27</v>
      </c>
      <c r="I39" s="164" t="s">
        <v>91</v>
      </c>
      <c r="J39" s="402"/>
      <c r="K39" s="162"/>
      <c r="L39" s="28">
        <v>5774.77</v>
      </c>
      <c r="M39" s="164" t="s">
        <v>91</v>
      </c>
      <c r="N39" s="402"/>
      <c r="O39" s="168"/>
      <c r="P39" s="28">
        <f t="shared" si="4"/>
        <v>5661.54</v>
      </c>
      <c r="Q39" s="164" t="s">
        <v>91</v>
      </c>
      <c r="R39" s="168"/>
      <c r="S39" s="168"/>
      <c r="T39" s="120">
        <v>5550.53</v>
      </c>
      <c r="U39" s="164" t="s">
        <v>91</v>
      </c>
      <c r="V39" s="11"/>
      <c r="W39" s="401"/>
      <c r="X39" s="120">
        <v>5441.7</v>
      </c>
      <c r="Y39" s="164" t="s">
        <v>91</v>
      </c>
      <c r="Z39" s="333"/>
      <c r="AA39" s="401"/>
      <c r="AB39" s="331">
        <v>5335</v>
      </c>
      <c r="AC39" s="164" t="s">
        <v>91</v>
      </c>
      <c r="AD39" s="333"/>
      <c r="AE39" s="401"/>
      <c r="AF39" s="285">
        <v>5230.3900000000003</v>
      </c>
      <c r="AG39" s="164" t="s">
        <v>91</v>
      </c>
      <c r="AH39" s="285"/>
      <c r="AI39" s="164"/>
      <c r="AJ39" s="156">
        <v>5230.3900000000003</v>
      </c>
      <c r="AK39" s="164" t="s">
        <v>91</v>
      </c>
      <c r="AL39" s="285"/>
      <c r="AM39" s="164"/>
      <c r="AN39" s="156">
        <v>5127.83</v>
      </c>
      <c r="AO39" s="164" t="s">
        <v>91</v>
      </c>
      <c r="AP39" s="163"/>
      <c r="AQ39" s="164"/>
      <c r="AR39" s="156">
        <v>5127.83</v>
      </c>
      <c r="AS39" s="164" t="s">
        <v>91</v>
      </c>
      <c r="AT39" s="163"/>
      <c r="AU39" s="164"/>
      <c r="AV39" s="156">
        <v>5127.83</v>
      </c>
      <c r="AW39" s="164" t="s">
        <v>91</v>
      </c>
      <c r="AX39" s="163"/>
      <c r="AY39" s="164"/>
      <c r="AZ39" s="156">
        <v>3368.46</v>
      </c>
      <c r="BA39" s="164" t="s">
        <v>91</v>
      </c>
      <c r="BB39" s="163"/>
      <c r="BC39" s="164"/>
      <c r="BD39" s="215">
        <v>3302.41</v>
      </c>
      <c r="BE39" s="164" t="s">
        <v>91</v>
      </c>
      <c r="BF39" s="163"/>
      <c r="BG39" s="164"/>
      <c r="BH39" s="215">
        <v>3302.41</v>
      </c>
      <c r="BI39" s="164" t="s">
        <v>91</v>
      </c>
      <c r="BJ39" s="163"/>
      <c r="BK39" s="164"/>
      <c r="BL39" s="215"/>
      <c r="BM39" s="164"/>
      <c r="BN39" s="163"/>
      <c r="BO39" s="164"/>
      <c r="BP39" s="215"/>
      <c r="BQ39" s="164"/>
      <c r="BR39" s="163"/>
      <c r="BS39" s="164"/>
      <c r="BT39" s="215"/>
      <c r="BU39" s="164"/>
      <c r="BV39" s="163"/>
      <c r="BW39" s="164"/>
      <c r="BX39" s="215"/>
      <c r="BY39" s="164"/>
      <c r="BZ39" s="163"/>
      <c r="CA39" s="164"/>
      <c r="CB39" s="215"/>
      <c r="CC39" s="164"/>
      <c r="CD39" s="163"/>
      <c r="CE39" s="164"/>
      <c r="CG39" s="215"/>
      <c r="CH39" s="164"/>
      <c r="CI39" s="163"/>
      <c r="CJ39" s="164"/>
    </row>
    <row r="40" spans="1:1492" s="113" customFormat="1" ht="15.6" customHeight="1" x14ac:dyDescent="0.3">
      <c r="B40" s="398" t="s">
        <v>239</v>
      </c>
      <c r="C40" s="159"/>
      <c r="D40" s="120">
        <v>2531.6</v>
      </c>
      <c r="E40" s="164" t="s">
        <v>91</v>
      </c>
      <c r="F40" s="159"/>
      <c r="G40" s="159"/>
      <c r="H40" s="285">
        <v>2481.96</v>
      </c>
      <c r="I40" s="164" t="s">
        <v>91</v>
      </c>
      <c r="J40" s="159"/>
      <c r="K40" s="159"/>
      <c r="L40" s="120">
        <v>2433.29</v>
      </c>
      <c r="M40" s="164" t="s">
        <v>91</v>
      </c>
      <c r="N40" s="159"/>
      <c r="O40" s="159"/>
      <c r="P40" s="120">
        <f t="shared" si="4"/>
        <v>2385.58</v>
      </c>
      <c r="Q40" s="164" t="s">
        <v>91</v>
      </c>
      <c r="R40" s="159"/>
      <c r="S40" s="159"/>
      <c r="T40" s="120">
        <v>2338.8000000000002</v>
      </c>
      <c r="U40" s="164" t="s">
        <v>91</v>
      </c>
      <c r="V40" s="11"/>
      <c r="W40" s="401"/>
      <c r="X40" s="28">
        <v>2292.94</v>
      </c>
      <c r="Y40" s="164" t="s">
        <v>91</v>
      </c>
      <c r="Z40" s="335"/>
      <c r="AA40" s="401"/>
      <c r="AB40" s="163">
        <v>2247.98</v>
      </c>
      <c r="AC40" s="164" t="s">
        <v>91</v>
      </c>
      <c r="AD40" s="335"/>
      <c r="AE40" s="401"/>
      <c r="AF40" s="285">
        <v>2203.9</v>
      </c>
      <c r="AG40" s="164" t="s">
        <v>91</v>
      </c>
      <c r="AH40" s="285"/>
      <c r="AI40" s="157"/>
      <c r="AJ40" s="156">
        <v>2203.9</v>
      </c>
      <c r="AK40" s="164" t="s">
        <v>91</v>
      </c>
      <c r="AL40" s="156"/>
      <c r="AM40" s="157"/>
      <c r="AN40" s="285">
        <v>2160.69</v>
      </c>
      <c r="AO40" s="164" t="s">
        <v>91</v>
      </c>
      <c r="AP40" s="156"/>
      <c r="AQ40" s="157"/>
      <c r="AR40" s="285">
        <v>2160.69</v>
      </c>
      <c r="AS40" s="164" t="s">
        <v>91</v>
      </c>
      <c r="AT40" s="156"/>
      <c r="AU40" s="157"/>
      <c r="AV40" s="156"/>
      <c r="AW40" s="157"/>
      <c r="AX40" s="156"/>
      <c r="AY40" s="157"/>
      <c r="AZ40" s="156"/>
      <c r="BA40" s="157"/>
      <c r="BB40" s="156"/>
      <c r="BC40" s="157"/>
      <c r="BD40" s="161"/>
      <c r="BE40" s="157"/>
      <c r="BF40" s="156"/>
      <c r="BG40" s="157"/>
      <c r="BH40" s="161"/>
      <c r="BI40" s="157"/>
      <c r="BJ40" s="156"/>
      <c r="BK40" s="157"/>
      <c r="BL40" s="161"/>
      <c r="BM40" s="157"/>
      <c r="BN40" s="156"/>
      <c r="BO40" s="157"/>
      <c r="BP40" s="161"/>
      <c r="BQ40" s="157"/>
      <c r="BR40" s="156"/>
      <c r="BS40" s="157"/>
      <c r="BT40" s="161"/>
      <c r="BU40" s="157"/>
      <c r="BV40" s="156"/>
      <c r="BW40" s="157"/>
      <c r="BX40" s="161"/>
      <c r="BY40" s="157"/>
      <c r="BZ40" s="156"/>
      <c r="CA40" s="157"/>
      <c r="CB40" s="161"/>
      <c r="CC40" s="157"/>
      <c r="CD40" s="156"/>
      <c r="CE40" s="157"/>
      <c r="CG40" s="161"/>
      <c r="CH40" s="157"/>
      <c r="CI40" s="156"/>
      <c r="CJ40" s="157"/>
    </row>
    <row r="41" spans="1:1492" ht="15.6" customHeight="1" x14ac:dyDescent="0.3">
      <c r="B41" s="397"/>
      <c r="M41" s="400"/>
      <c r="Q41" s="400"/>
      <c r="U41" s="400"/>
      <c r="W41" s="400"/>
      <c r="X41" s="180"/>
      <c r="Y41" s="400"/>
      <c r="AA41" s="400"/>
      <c r="AB41" s="180"/>
      <c r="AC41" s="400"/>
      <c r="AD41" s="337"/>
      <c r="AE41" s="400"/>
      <c r="AF41" s="286"/>
      <c r="AG41" s="155"/>
      <c r="AI41" s="155"/>
      <c r="AJ41" s="278"/>
      <c r="AK41" s="155"/>
      <c r="AM41" s="155"/>
      <c r="AN41" s="154"/>
      <c r="AO41" s="155"/>
      <c r="AP41" s="154"/>
      <c r="AQ41" s="155"/>
      <c r="AR41" s="154"/>
      <c r="AS41" s="155"/>
      <c r="AT41" s="154"/>
      <c r="AU41" s="155"/>
      <c r="AV41" s="154"/>
      <c r="AW41" s="155"/>
      <c r="AX41" s="154"/>
      <c r="AY41" s="155"/>
      <c r="AZ41" s="154"/>
      <c r="BA41" s="155"/>
      <c r="BB41" s="154"/>
      <c r="BC41" s="155"/>
      <c r="BD41" s="154"/>
      <c r="BE41" s="155"/>
      <c r="BF41" s="154"/>
      <c r="BG41" s="155"/>
      <c r="BH41" s="154"/>
      <c r="BI41" s="155"/>
      <c r="BJ41" s="154"/>
      <c r="BK41" s="155"/>
      <c r="BL41" s="154"/>
      <c r="BM41" s="155"/>
      <c r="BN41" s="154"/>
      <c r="BO41" s="155"/>
      <c r="BP41" s="154"/>
      <c r="BQ41" s="155"/>
      <c r="BR41" s="154"/>
      <c r="BS41" s="155"/>
      <c r="BT41" s="158"/>
      <c r="BU41" s="155"/>
      <c r="BV41" s="154"/>
      <c r="BW41" s="155"/>
      <c r="BX41" s="158"/>
      <c r="BY41" s="155"/>
      <c r="BZ41" s="154"/>
      <c r="CA41" s="155"/>
      <c r="CB41" s="154"/>
      <c r="CC41" s="155"/>
      <c r="CD41" s="154"/>
      <c r="CE41" s="155"/>
      <c r="CF41"/>
      <c r="CG41" s="154"/>
      <c r="CH41" s="155"/>
      <c r="CI41" s="154"/>
      <c r="CJ41" s="155"/>
    </row>
    <row r="42" spans="1:1492" ht="15.6" customHeight="1" x14ac:dyDescent="0.3">
      <c r="B42" s="397"/>
      <c r="M42" s="400"/>
      <c r="Q42" s="400"/>
      <c r="U42" s="400"/>
      <c r="W42" s="400"/>
      <c r="X42" s="156"/>
      <c r="Y42" s="400"/>
      <c r="AA42" s="400"/>
      <c r="AB42" s="285"/>
      <c r="AC42" s="400"/>
      <c r="AD42" s="337"/>
      <c r="AE42" s="400"/>
      <c r="AF42" s="281"/>
      <c r="AG42" s="155"/>
      <c r="AI42" s="155"/>
      <c r="AJ42" s="278"/>
      <c r="AK42" s="155"/>
      <c r="AM42" s="155"/>
      <c r="AN42" s="158"/>
      <c r="AO42" s="155"/>
      <c r="AP42" s="154"/>
      <c r="AQ42" s="155"/>
      <c r="AR42" s="158"/>
      <c r="AS42" s="155"/>
      <c r="AT42" s="154"/>
      <c r="AU42" s="155"/>
      <c r="AV42" s="158"/>
      <c r="AW42" s="155"/>
      <c r="AX42" s="154"/>
      <c r="AY42" s="155"/>
      <c r="AZ42" s="158"/>
      <c r="BA42" s="155"/>
      <c r="BB42" s="154"/>
      <c r="BC42" s="155"/>
      <c r="BD42" s="158"/>
      <c r="BE42" s="155"/>
      <c r="BF42" s="154"/>
      <c r="BG42" s="155"/>
      <c r="BH42" s="158"/>
      <c r="BI42" s="155"/>
      <c r="BJ42" s="154"/>
      <c r="BK42" s="155"/>
      <c r="BL42" s="158"/>
      <c r="BM42" s="155"/>
      <c r="BN42" s="154"/>
      <c r="BO42" s="155"/>
      <c r="BP42" s="158"/>
      <c r="BQ42" s="155"/>
      <c r="BR42" s="154"/>
      <c r="BS42" s="155"/>
      <c r="BT42" s="158"/>
      <c r="BU42" s="155"/>
      <c r="BV42" s="154"/>
      <c r="BW42" s="155"/>
      <c r="BX42" s="158"/>
      <c r="BY42" s="155"/>
      <c r="BZ42" s="154"/>
      <c r="CA42" s="155"/>
      <c r="CB42" s="154"/>
      <c r="CC42" s="155"/>
      <c r="CD42" s="154"/>
      <c r="CE42" s="155"/>
      <c r="CF42"/>
      <c r="CG42" s="154"/>
      <c r="CH42" s="155"/>
      <c r="CI42" s="154"/>
      <c r="CJ42" s="155"/>
    </row>
    <row r="43" spans="1:1492" s="151" customFormat="1" ht="15.6" customHeight="1" x14ac:dyDescent="0.3">
      <c r="A43" s="151" t="s">
        <v>252</v>
      </c>
      <c r="B43" s="170"/>
      <c r="C43" s="165"/>
      <c r="D43" s="165"/>
      <c r="E43" s="165"/>
      <c r="F43" s="165"/>
      <c r="G43" s="165"/>
      <c r="H43" s="165"/>
      <c r="I43" s="165"/>
      <c r="J43" s="165"/>
      <c r="K43" s="165"/>
      <c r="L43" s="165"/>
      <c r="M43" s="165"/>
      <c r="N43" s="165"/>
      <c r="O43" s="165"/>
      <c r="P43" s="165"/>
      <c r="Q43" s="165"/>
      <c r="R43" s="165"/>
      <c r="S43" s="165"/>
      <c r="T43" s="165"/>
      <c r="U43" s="165"/>
      <c r="V43" s="165"/>
      <c r="W43" s="165"/>
      <c r="X43" s="330"/>
      <c r="Y43" s="165"/>
      <c r="Z43" s="330"/>
      <c r="AA43" s="165"/>
      <c r="AB43" s="330"/>
      <c r="AC43" s="165"/>
      <c r="AD43" s="330"/>
      <c r="AE43" s="165"/>
      <c r="AF43" s="282"/>
      <c r="AG43" s="167"/>
      <c r="AH43" s="282"/>
      <c r="AI43" s="167"/>
      <c r="AJ43" s="282"/>
      <c r="AK43" s="167"/>
      <c r="AL43" s="282"/>
      <c r="AM43" s="167"/>
      <c r="AN43" s="214"/>
      <c r="AO43" s="167"/>
      <c r="AP43" s="166"/>
      <c r="AQ43" s="167"/>
      <c r="AR43" s="214"/>
      <c r="AS43" s="167"/>
      <c r="AT43" s="166"/>
      <c r="AU43" s="167"/>
      <c r="AV43" s="214"/>
      <c r="AW43" s="167"/>
      <c r="AX43" s="166"/>
      <c r="AY43" s="167"/>
      <c r="AZ43" s="214"/>
      <c r="BA43" s="167"/>
      <c r="BB43" s="166"/>
      <c r="BC43" s="167"/>
      <c r="BD43" s="214"/>
      <c r="BE43" s="167"/>
      <c r="BF43" s="166"/>
      <c r="BG43" s="167"/>
      <c r="BH43" s="214"/>
      <c r="BI43" s="167"/>
      <c r="BJ43" s="166"/>
      <c r="BK43" s="167"/>
      <c r="BL43" s="214"/>
      <c r="BM43" s="167"/>
      <c r="BN43" s="166"/>
      <c r="BO43" s="167"/>
      <c r="BP43" s="214"/>
      <c r="BQ43" s="167"/>
      <c r="BR43" s="166"/>
      <c r="BS43" s="167"/>
      <c r="BT43" s="214"/>
      <c r="BU43" s="167"/>
      <c r="BV43" s="166"/>
      <c r="BW43" s="167"/>
      <c r="BX43" s="214"/>
      <c r="BY43" s="167"/>
      <c r="BZ43" s="166"/>
      <c r="CA43" s="167"/>
      <c r="CB43" s="166"/>
      <c r="CC43" s="167"/>
      <c r="CD43" s="166"/>
      <c r="CE43" s="167"/>
      <c r="CG43" s="166"/>
      <c r="CH43" s="167"/>
      <c r="CI43" s="166"/>
      <c r="CJ43" s="167"/>
      <c r="CK43" s="22"/>
      <c r="CL43" s="22"/>
      <c r="CM43" s="22"/>
      <c r="CN43" s="22"/>
      <c r="CO43" s="22"/>
      <c r="CP43" s="22"/>
      <c r="CQ43" s="22"/>
      <c r="CR43" s="22"/>
      <c r="CS43" s="22"/>
      <c r="CT43" s="22"/>
      <c r="CU43" s="22"/>
      <c r="CV43" s="22"/>
      <c r="CW43" s="22"/>
      <c r="CX43" s="22"/>
      <c r="CY43" s="22"/>
      <c r="CZ43" s="22"/>
      <c r="DA43" s="22"/>
      <c r="DB43" s="22"/>
      <c r="DC43" s="22"/>
      <c r="DD43" s="22"/>
      <c r="DE43" s="22"/>
      <c r="DF43" s="22"/>
      <c r="DG43" s="22"/>
      <c r="DH43" s="22"/>
      <c r="DI43" s="22"/>
      <c r="DJ43" s="22"/>
      <c r="DK43" s="22"/>
      <c r="DL43" s="22"/>
      <c r="DM43" s="22"/>
      <c r="DN43" s="22"/>
      <c r="DO43" s="22"/>
      <c r="DP43" s="22"/>
      <c r="DQ43" s="22"/>
      <c r="DR43" s="22"/>
      <c r="DS43" s="22"/>
      <c r="DT43" s="22"/>
      <c r="DU43" s="22"/>
      <c r="DV43" s="22"/>
      <c r="DW43" s="22"/>
      <c r="DX43" s="22"/>
      <c r="DY43" s="22"/>
      <c r="DZ43" s="22"/>
      <c r="EA43" s="22"/>
      <c r="EB43" s="22"/>
      <c r="EC43" s="22"/>
      <c r="ED43" s="22"/>
      <c r="EE43" s="22"/>
      <c r="EF43" s="22"/>
      <c r="EG43" s="22"/>
      <c r="EH43" s="22"/>
      <c r="EI43" s="22"/>
      <c r="EJ43" s="22"/>
      <c r="EK43" s="22"/>
      <c r="EL43" s="22"/>
      <c r="EM43" s="22"/>
      <c r="EN43" s="22"/>
      <c r="EO43" s="22"/>
      <c r="EP43" s="22"/>
      <c r="EQ43" s="22"/>
      <c r="ER43" s="22"/>
      <c r="ES43" s="22"/>
      <c r="ET43" s="22"/>
      <c r="EU43" s="22"/>
      <c r="EV43" s="22"/>
      <c r="EW43" s="22"/>
      <c r="EX43" s="22"/>
      <c r="EY43" s="22"/>
      <c r="EZ43" s="22"/>
      <c r="FA43" s="22"/>
      <c r="FB43" s="22"/>
      <c r="FC43" s="22"/>
      <c r="FD43" s="22"/>
      <c r="FE43" s="22"/>
      <c r="FF43" s="22"/>
      <c r="FG43" s="22"/>
      <c r="FH43" s="22"/>
      <c r="FI43" s="22"/>
      <c r="FJ43" s="22"/>
      <c r="FK43" s="22"/>
      <c r="FL43" s="22"/>
      <c r="FM43" s="22"/>
      <c r="FN43" s="22"/>
      <c r="FO43" s="22"/>
      <c r="FP43" s="22"/>
      <c r="FQ43" s="22"/>
      <c r="FR43" s="22"/>
      <c r="FS43" s="22"/>
      <c r="FT43" s="22"/>
      <c r="FU43" s="22"/>
      <c r="FV43" s="22"/>
      <c r="FW43" s="22"/>
      <c r="FX43" s="22"/>
      <c r="FY43" s="22"/>
      <c r="FZ43" s="22"/>
      <c r="GA43" s="22"/>
      <c r="GB43" s="22"/>
      <c r="GC43" s="22"/>
      <c r="GD43" s="22"/>
      <c r="GE43" s="22"/>
      <c r="GF43" s="22"/>
      <c r="GG43" s="22"/>
      <c r="GH43" s="22"/>
      <c r="GI43" s="22"/>
      <c r="GJ43" s="22"/>
      <c r="GK43" s="22"/>
      <c r="GL43" s="22"/>
      <c r="GM43" s="22"/>
      <c r="GN43" s="22"/>
      <c r="GO43" s="22"/>
      <c r="GP43" s="22"/>
      <c r="GQ43" s="22"/>
      <c r="GR43" s="22"/>
      <c r="GS43" s="22"/>
      <c r="GT43" s="22"/>
      <c r="GU43" s="22"/>
      <c r="GV43" s="22"/>
      <c r="GW43" s="22"/>
      <c r="GX43" s="22"/>
      <c r="GY43" s="22"/>
      <c r="GZ43" s="22"/>
      <c r="HA43" s="22"/>
      <c r="HB43" s="22"/>
      <c r="HC43" s="22"/>
      <c r="HD43" s="22"/>
      <c r="HE43" s="22"/>
      <c r="HF43" s="22"/>
      <c r="HG43" s="22"/>
      <c r="HH43" s="22"/>
      <c r="HI43" s="22"/>
      <c r="HJ43" s="22"/>
      <c r="HK43" s="22"/>
      <c r="HL43" s="22"/>
      <c r="HM43" s="22"/>
      <c r="HN43" s="22"/>
      <c r="HO43" s="22"/>
      <c r="HP43" s="22"/>
      <c r="HQ43" s="22"/>
      <c r="HR43" s="22"/>
      <c r="HS43" s="22"/>
      <c r="HT43" s="22"/>
      <c r="HU43" s="22"/>
      <c r="HV43" s="22"/>
      <c r="HW43" s="22"/>
      <c r="HX43" s="22"/>
      <c r="HY43" s="22"/>
      <c r="HZ43" s="22"/>
      <c r="IA43" s="22"/>
      <c r="IB43" s="22"/>
      <c r="IC43" s="22"/>
      <c r="ID43" s="22"/>
      <c r="IE43" s="22"/>
      <c r="IF43" s="22"/>
      <c r="IG43" s="22"/>
      <c r="IH43" s="22"/>
      <c r="II43" s="22"/>
      <c r="IJ43" s="22"/>
      <c r="IK43" s="22"/>
      <c r="IL43" s="22"/>
      <c r="IM43" s="22"/>
      <c r="IN43" s="22"/>
      <c r="IO43" s="22"/>
      <c r="IP43" s="22"/>
      <c r="IQ43" s="22"/>
      <c r="IR43" s="22"/>
      <c r="IS43" s="22"/>
      <c r="IT43" s="22"/>
      <c r="IU43" s="22"/>
      <c r="IV43" s="22"/>
      <c r="IW43" s="22"/>
      <c r="IX43" s="22"/>
      <c r="IY43" s="22"/>
      <c r="IZ43" s="22"/>
      <c r="JA43" s="22"/>
      <c r="JB43" s="22"/>
      <c r="JC43" s="22"/>
      <c r="JD43" s="22"/>
      <c r="JE43" s="22"/>
      <c r="JF43" s="22"/>
      <c r="JG43" s="22"/>
      <c r="JH43" s="22"/>
      <c r="JI43" s="22"/>
      <c r="JJ43" s="22"/>
      <c r="JK43" s="22"/>
      <c r="JL43" s="22"/>
      <c r="JM43" s="22"/>
      <c r="JN43" s="22"/>
      <c r="JO43" s="22"/>
      <c r="JP43" s="22"/>
      <c r="JQ43" s="22"/>
      <c r="JR43" s="22"/>
      <c r="JS43" s="22"/>
      <c r="JT43" s="22"/>
      <c r="JU43" s="22"/>
      <c r="JV43" s="22"/>
      <c r="JW43" s="22"/>
      <c r="JX43" s="22"/>
      <c r="JY43" s="22"/>
      <c r="JZ43" s="22"/>
      <c r="KA43" s="22"/>
      <c r="KB43" s="22"/>
      <c r="KC43" s="22"/>
      <c r="KD43" s="22"/>
      <c r="KE43" s="22"/>
      <c r="KF43" s="22"/>
      <c r="KG43" s="22"/>
      <c r="KH43" s="22"/>
      <c r="KI43" s="22"/>
      <c r="KJ43" s="22"/>
      <c r="KK43" s="22"/>
      <c r="KL43" s="22"/>
      <c r="KM43" s="22"/>
      <c r="KN43" s="22"/>
      <c r="KO43" s="22"/>
      <c r="KP43" s="22"/>
      <c r="KQ43" s="22"/>
      <c r="KR43" s="22"/>
      <c r="KS43" s="22"/>
      <c r="KT43" s="22"/>
      <c r="KU43" s="22"/>
      <c r="KV43" s="22"/>
      <c r="KW43" s="22"/>
      <c r="KX43" s="22"/>
      <c r="KY43" s="22"/>
      <c r="KZ43" s="22"/>
      <c r="LA43" s="22"/>
      <c r="LB43" s="22"/>
      <c r="LC43" s="22"/>
      <c r="LD43" s="22"/>
      <c r="LE43" s="22"/>
      <c r="LF43" s="22"/>
      <c r="LG43" s="22"/>
      <c r="LH43" s="22"/>
      <c r="LI43" s="22"/>
      <c r="LJ43" s="22"/>
      <c r="LK43" s="22"/>
      <c r="LL43" s="22"/>
      <c r="LM43" s="22"/>
      <c r="LN43" s="22"/>
      <c r="LO43" s="22"/>
      <c r="LP43" s="22"/>
      <c r="LQ43" s="22"/>
      <c r="LR43" s="22"/>
      <c r="LS43" s="22"/>
      <c r="LT43" s="22"/>
      <c r="LU43" s="22"/>
      <c r="LV43" s="22"/>
      <c r="LW43" s="22"/>
      <c r="LX43" s="22"/>
      <c r="LY43" s="22"/>
      <c r="LZ43" s="22"/>
      <c r="MA43" s="22"/>
      <c r="MB43" s="22"/>
      <c r="MC43" s="22"/>
      <c r="MD43" s="22"/>
      <c r="ME43" s="22"/>
      <c r="MF43" s="22"/>
      <c r="MG43" s="22"/>
      <c r="MH43" s="22"/>
      <c r="MI43" s="22"/>
      <c r="MJ43" s="22"/>
      <c r="MK43" s="22"/>
      <c r="ML43" s="22"/>
      <c r="MM43" s="22"/>
      <c r="MN43" s="22"/>
      <c r="MO43" s="22"/>
      <c r="MP43" s="22"/>
      <c r="MQ43" s="22"/>
      <c r="MR43" s="22"/>
      <c r="MS43" s="22"/>
      <c r="MT43" s="22"/>
      <c r="MU43" s="22"/>
      <c r="MV43" s="22"/>
      <c r="MW43" s="22"/>
      <c r="MX43" s="22"/>
      <c r="MY43" s="22"/>
      <c r="MZ43" s="22"/>
      <c r="NA43" s="22"/>
      <c r="NB43" s="22"/>
      <c r="NC43" s="22"/>
      <c r="ND43" s="22"/>
      <c r="NE43" s="22"/>
      <c r="NF43" s="22"/>
      <c r="NG43" s="22"/>
      <c r="NH43" s="22"/>
      <c r="NI43" s="22"/>
      <c r="NJ43" s="22"/>
      <c r="NK43" s="22"/>
      <c r="NL43" s="22"/>
      <c r="NM43" s="22"/>
      <c r="NN43" s="22"/>
      <c r="NO43" s="22"/>
      <c r="NP43" s="22"/>
      <c r="NQ43" s="22"/>
      <c r="NR43" s="22"/>
      <c r="NS43" s="22"/>
      <c r="NT43" s="22"/>
      <c r="NU43" s="22"/>
      <c r="NV43" s="22"/>
      <c r="NW43" s="22"/>
      <c r="NX43" s="22"/>
      <c r="NY43" s="22"/>
      <c r="NZ43" s="22"/>
      <c r="OA43" s="22"/>
      <c r="OB43" s="22"/>
      <c r="OC43" s="22"/>
      <c r="OD43" s="22"/>
      <c r="OE43" s="22"/>
      <c r="OF43" s="22"/>
      <c r="OG43" s="22"/>
      <c r="OH43" s="22"/>
      <c r="OI43" s="22"/>
      <c r="OJ43" s="22"/>
      <c r="OK43" s="22"/>
      <c r="OL43" s="22"/>
      <c r="OM43" s="22"/>
      <c r="ON43" s="22"/>
      <c r="OO43" s="22"/>
      <c r="OP43" s="22"/>
      <c r="OQ43" s="22"/>
      <c r="OR43" s="22"/>
      <c r="OS43" s="22"/>
      <c r="OT43" s="22"/>
      <c r="OU43" s="22"/>
      <c r="OV43" s="22"/>
      <c r="OW43" s="22"/>
      <c r="OX43" s="22"/>
      <c r="OY43" s="22"/>
      <c r="OZ43" s="22"/>
      <c r="PA43" s="22"/>
      <c r="PB43" s="22"/>
      <c r="PC43" s="22"/>
      <c r="PD43" s="22"/>
      <c r="PE43" s="22"/>
      <c r="PF43" s="22"/>
      <c r="PG43" s="22"/>
      <c r="PH43" s="22"/>
      <c r="PI43" s="22"/>
      <c r="PJ43" s="22"/>
      <c r="PK43" s="22"/>
      <c r="PL43" s="22"/>
      <c r="PM43" s="22"/>
      <c r="PN43" s="22"/>
      <c r="PO43" s="22"/>
      <c r="PP43" s="22"/>
      <c r="PQ43" s="22"/>
      <c r="PR43" s="22"/>
      <c r="PS43" s="22"/>
      <c r="PT43" s="22"/>
      <c r="PU43" s="22"/>
      <c r="PV43" s="22"/>
      <c r="PW43" s="22"/>
      <c r="PX43" s="22"/>
      <c r="PY43" s="22"/>
      <c r="PZ43" s="22"/>
      <c r="QA43" s="22"/>
      <c r="QB43" s="22"/>
      <c r="QC43" s="22"/>
      <c r="QD43" s="22"/>
      <c r="QE43" s="22"/>
      <c r="QF43" s="22"/>
      <c r="QG43" s="22"/>
      <c r="QH43" s="22"/>
      <c r="QI43" s="22"/>
      <c r="QJ43" s="22"/>
      <c r="QK43" s="22"/>
      <c r="QL43" s="22"/>
      <c r="QM43" s="22"/>
      <c r="QN43" s="22"/>
      <c r="QO43" s="22"/>
      <c r="QP43" s="22"/>
      <c r="QQ43" s="22"/>
      <c r="QR43" s="22"/>
      <c r="QS43" s="22"/>
      <c r="QT43" s="22"/>
      <c r="QU43" s="22"/>
      <c r="QV43" s="22"/>
      <c r="QW43" s="22"/>
      <c r="QX43" s="22"/>
      <c r="QY43" s="22"/>
      <c r="QZ43" s="22"/>
      <c r="RA43" s="22"/>
      <c r="RB43" s="22"/>
      <c r="RC43" s="22"/>
      <c r="RD43" s="22"/>
      <c r="RE43" s="22"/>
      <c r="RF43" s="22"/>
      <c r="RG43" s="22"/>
      <c r="RH43" s="22"/>
      <c r="RI43" s="22"/>
      <c r="RJ43" s="22"/>
      <c r="RK43" s="22"/>
      <c r="RL43" s="22"/>
      <c r="RM43" s="22"/>
      <c r="RN43" s="22"/>
      <c r="RO43" s="22"/>
      <c r="RP43" s="22"/>
      <c r="RQ43" s="22"/>
      <c r="RR43" s="22"/>
      <c r="RS43" s="22"/>
      <c r="RT43" s="22"/>
      <c r="RU43" s="22"/>
      <c r="RV43" s="22"/>
      <c r="RW43" s="22"/>
      <c r="RX43" s="22"/>
      <c r="RY43" s="22"/>
      <c r="RZ43" s="22"/>
      <c r="SA43" s="22"/>
      <c r="SB43" s="22"/>
      <c r="SC43" s="22"/>
      <c r="SD43" s="22"/>
      <c r="SE43" s="22"/>
      <c r="SF43" s="22"/>
      <c r="SG43" s="22"/>
      <c r="SH43" s="22"/>
      <c r="SI43" s="22"/>
      <c r="SJ43" s="22"/>
      <c r="SK43" s="22"/>
      <c r="SL43" s="22"/>
      <c r="SM43" s="22"/>
      <c r="SN43" s="22"/>
      <c r="SO43" s="22"/>
      <c r="SP43" s="22"/>
      <c r="SQ43" s="22"/>
      <c r="SR43" s="22"/>
      <c r="SS43" s="22"/>
      <c r="ST43" s="22"/>
      <c r="SU43" s="22"/>
      <c r="SV43" s="22"/>
      <c r="SW43" s="22"/>
      <c r="SX43" s="22"/>
      <c r="SY43" s="22"/>
      <c r="SZ43" s="22"/>
      <c r="TA43" s="22"/>
      <c r="TB43" s="22"/>
      <c r="TC43" s="22"/>
      <c r="TD43" s="22"/>
      <c r="TE43" s="22"/>
      <c r="TF43" s="22"/>
      <c r="TG43" s="22"/>
      <c r="TH43" s="22"/>
      <c r="TI43" s="22"/>
      <c r="TJ43" s="22"/>
      <c r="TK43" s="22"/>
      <c r="TL43" s="22"/>
      <c r="TM43" s="22"/>
      <c r="TN43" s="22"/>
      <c r="TO43" s="22"/>
      <c r="TP43" s="22"/>
      <c r="TQ43" s="22"/>
      <c r="TR43" s="22"/>
      <c r="TS43" s="22"/>
      <c r="TT43" s="22"/>
      <c r="TU43" s="22"/>
      <c r="TV43" s="22"/>
      <c r="TW43" s="22"/>
      <c r="TX43" s="22"/>
      <c r="TY43" s="22"/>
      <c r="TZ43" s="22"/>
      <c r="UA43" s="22"/>
      <c r="UB43" s="22"/>
      <c r="UC43" s="22"/>
      <c r="UD43" s="22"/>
      <c r="UE43" s="22"/>
      <c r="UF43" s="22"/>
      <c r="UG43" s="22"/>
      <c r="UH43" s="22"/>
      <c r="UI43" s="22"/>
      <c r="UJ43" s="22"/>
      <c r="UK43" s="22"/>
      <c r="UL43" s="22"/>
      <c r="UM43" s="22"/>
      <c r="UN43" s="22"/>
      <c r="UO43" s="22"/>
      <c r="UP43" s="22"/>
      <c r="UQ43" s="22"/>
      <c r="UR43" s="22"/>
      <c r="US43" s="22"/>
      <c r="UT43" s="22"/>
      <c r="UU43" s="22"/>
      <c r="UV43" s="22"/>
      <c r="UW43" s="22"/>
      <c r="UX43" s="22"/>
      <c r="UY43" s="22"/>
      <c r="UZ43" s="22"/>
      <c r="VA43" s="22"/>
      <c r="VB43" s="22"/>
      <c r="VC43" s="22"/>
      <c r="VD43" s="22"/>
      <c r="VE43" s="22"/>
      <c r="VF43" s="22"/>
      <c r="VG43" s="22"/>
      <c r="VH43" s="22"/>
      <c r="VI43" s="22"/>
      <c r="VJ43" s="22"/>
      <c r="VK43" s="22"/>
      <c r="VL43" s="22"/>
      <c r="VM43" s="22"/>
      <c r="VN43" s="22"/>
      <c r="VO43" s="22"/>
      <c r="VP43" s="22"/>
      <c r="VQ43" s="22"/>
      <c r="VR43" s="22"/>
      <c r="VS43" s="22"/>
      <c r="VT43" s="22"/>
      <c r="VU43" s="22"/>
      <c r="VV43" s="22"/>
      <c r="VW43" s="22"/>
      <c r="VX43" s="22"/>
      <c r="VY43" s="22"/>
      <c r="VZ43" s="22"/>
      <c r="WA43" s="22"/>
      <c r="WB43" s="22"/>
      <c r="WC43" s="22"/>
      <c r="WD43" s="22"/>
      <c r="WE43" s="22"/>
      <c r="WF43" s="22"/>
      <c r="WG43" s="22"/>
      <c r="WH43" s="22"/>
      <c r="WI43" s="22"/>
      <c r="WJ43" s="22"/>
      <c r="WK43" s="22"/>
      <c r="WL43" s="22"/>
      <c r="WM43" s="22"/>
      <c r="WN43" s="22"/>
      <c r="WO43" s="22"/>
      <c r="WP43" s="22"/>
      <c r="WQ43" s="22"/>
      <c r="WR43" s="22"/>
      <c r="WS43" s="22"/>
      <c r="WT43" s="22"/>
      <c r="WU43" s="22"/>
      <c r="WV43" s="22"/>
      <c r="WW43" s="22"/>
      <c r="WX43" s="22"/>
      <c r="WY43" s="22"/>
      <c r="WZ43" s="22"/>
      <c r="XA43" s="22"/>
      <c r="XB43" s="22"/>
      <c r="XC43" s="22"/>
      <c r="XD43" s="22"/>
      <c r="XE43" s="22"/>
      <c r="XF43" s="22"/>
      <c r="XG43" s="22"/>
      <c r="XH43" s="22"/>
      <c r="XI43" s="22"/>
      <c r="XJ43" s="22"/>
      <c r="XK43" s="22"/>
      <c r="XL43" s="22"/>
      <c r="XM43" s="22"/>
      <c r="XN43" s="22"/>
      <c r="XO43" s="22"/>
      <c r="XP43" s="22"/>
      <c r="XQ43" s="22"/>
      <c r="XR43" s="22"/>
      <c r="XS43" s="22"/>
      <c r="XT43" s="22"/>
      <c r="XU43" s="22"/>
      <c r="XV43" s="22"/>
      <c r="XW43" s="22"/>
      <c r="XX43" s="22"/>
      <c r="XY43" s="22"/>
      <c r="XZ43" s="22"/>
      <c r="YA43" s="22"/>
      <c r="YB43" s="22"/>
      <c r="YC43" s="22"/>
      <c r="YD43" s="22"/>
      <c r="YE43" s="22"/>
      <c r="YF43" s="22"/>
      <c r="YG43" s="22"/>
      <c r="YH43" s="22"/>
      <c r="YI43" s="22"/>
      <c r="YJ43" s="22"/>
      <c r="YK43" s="22"/>
      <c r="YL43" s="22"/>
      <c r="YM43" s="22"/>
      <c r="YN43" s="22"/>
      <c r="YO43" s="22"/>
      <c r="YP43" s="22"/>
      <c r="YQ43" s="22"/>
      <c r="YR43" s="22"/>
      <c r="YS43" s="22"/>
      <c r="YT43" s="22"/>
      <c r="YU43" s="22"/>
      <c r="YV43" s="22"/>
      <c r="YW43" s="22"/>
      <c r="YX43" s="22"/>
      <c r="YY43" s="22"/>
      <c r="YZ43" s="22"/>
      <c r="ZA43" s="22"/>
      <c r="ZB43" s="22"/>
      <c r="ZC43" s="22"/>
      <c r="ZD43" s="22"/>
      <c r="ZE43" s="22"/>
      <c r="ZF43" s="22"/>
      <c r="ZG43" s="22"/>
      <c r="ZH43" s="22"/>
      <c r="ZI43" s="22"/>
      <c r="ZJ43" s="22"/>
      <c r="ZK43" s="22"/>
      <c r="ZL43" s="22"/>
      <c r="ZM43" s="22"/>
      <c r="ZN43" s="22"/>
      <c r="ZO43" s="22"/>
      <c r="ZP43" s="22"/>
      <c r="ZQ43" s="22"/>
      <c r="ZR43" s="22"/>
      <c r="ZS43" s="22"/>
      <c r="ZT43" s="22"/>
      <c r="ZU43" s="22"/>
      <c r="ZV43" s="22"/>
      <c r="ZW43" s="22"/>
      <c r="ZX43" s="22"/>
      <c r="ZY43" s="22"/>
      <c r="ZZ43" s="22"/>
      <c r="AAA43" s="22"/>
      <c r="AAB43" s="22"/>
      <c r="AAC43" s="22"/>
      <c r="AAD43" s="22"/>
      <c r="AAE43" s="22"/>
      <c r="AAF43" s="22"/>
      <c r="AAG43" s="22"/>
      <c r="AAH43" s="22"/>
      <c r="AAI43" s="22"/>
      <c r="AAJ43" s="22"/>
      <c r="AAK43" s="22"/>
      <c r="AAL43" s="22"/>
      <c r="AAM43" s="22"/>
      <c r="AAN43" s="22"/>
      <c r="AAO43" s="22"/>
      <c r="AAP43" s="22"/>
      <c r="AAQ43" s="22"/>
      <c r="AAR43" s="22"/>
      <c r="AAS43" s="22"/>
      <c r="AAT43" s="22"/>
      <c r="AAU43" s="22"/>
      <c r="AAV43" s="22"/>
      <c r="AAW43" s="22"/>
      <c r="AAX43" s="22"/>
      <c r="AAY43" s="22"/>
      <c r="AAZ43" s="22"/>
      <c r="ABA43" s="22"/>
      <c r="ABB43" s="22"/>
      <c r="ABC43" s="22"/>
      <c r="ABD43" s="22"/>
      <c r="ABE43" s="22"/>
      <c r="ABF43" s="22"/>
      <c r="ABG43" s="22"/>
      <c r="ABH43" s="22"/>
      <c r="ABI43" s="22"/>
      <c r="ABJ43" s="22"/>
      <c r="ABK43" s="22"/>
      <c r="ABL43" s="22"/>
      <c r="ABM43" s="22"/>
      <c r="ABN43" s="22"/>
      <c r="ABO43" s="22"/>
      <c r="ABP43" s="22"/>
      <c r="ABQ43" s="22"/>
      <c r="ABR43" s="22"/>
      <c r="ABS43" s="22"/>
      <c r="ABT43" s="22"/>
      <c r="ABU43" s="22"/>
      <c r="ABV43" s="22"/>
      <c r="ABW43" s="22"/>
      <c r="ABX43" s="22"/>
      <c r="ABY43" s="22"/>
      <c r="ABZ43" s="22"/>
      <c r="ACA43" s="22"/>
      <c r="ACB43" s="22"/>
      <c r="ACC43" s="22"/>
      <c r="ACD43" s="22"/>
      <c r="ACE43" s="22"/>
      <c r="ACF43" s="22"/>
      <c r="ACG43" s="22"/>
      <c r="ACH43" s="22"/>
      <c r="ACI43" s="22"/>
      <c r="ACJ43" s="22"/>
      <c r="ACK43" s="22"/>
      <c r="ACL43" s="22"/>
      <c r="ACM43" s="22"/>
      <c r="ACN43" s="22"/>
      <c r="ACO43" s="22"/>
      <c r="ACP43" s="22"/>
      <c r="ACQ43" s="22"/>
      <c r="ACR43" s="22"/>
      <c r="ACS43" s="22"/>
      <c r="ACT43" s="22"/>
      <c r="ACU43" s="22"/>
      <c r="ACV43" s="22"/>
      <c r="ACW43" s="22"/>
      <c r="ACX43" s="22"/>
      <c r="ACY43" s="22"/>
      <c r="ACZ43" s="22"/>
      <c r="ADA43" s="22"/>
      <c r="ADB43" s="22"/>
      <c r="ADC43" s="22"/>
      <c r="ADD43" s="22"/>
      <c r="ADE43" s="22"/>
      <c r="ADF43" s="22"/>
      <c r="ADG43" s="22"/>
      <c r="ADH43" s="22"/>
      <c r="ADI43" s="22"/>
      <c r="ADJ43" s="22"/>
      <c r="ADK43" s="22"/>
      <c r="ADL43" s="22"/>
      <c r="ADM43" s="22"/>
      <c r="ADN43" s="22"/>
      <c r="ADO43" s="22"/>
      <c r="ADP43" s="22"/>
      <c r="ADQ43" s="22"/>
      <c r="ADR43" s="22"/>
      <c r="ADS43" s="22"/>
      <c r="ADT43" s="22"/>
      <c r="ADU43" s="22"/>
      <c r="ADV43" s="22"/>
      <c r="ADW43" s="22"/>
      <c r="ADX43" s="22"/>
      <c r="ADY43" s="22"/>
      <c r="ADZ43" s="22"/>
      <c r="AEA43" s="22"/>
      <c r="AEB43" s="22"/>
      <c r="AEC43" s="22"/>
      <c r="AED43" s="22"/>
      <c r="AEE43" s="22"/>
      <c r="AEF43" s="22"/>
      <c r="AEG43" s="22"/>
      <c r="AEH43" s="22"/>
      <c r="AEI43" s="22"/>
      <c r="AEJ43" s="22"/>
      <c r="AEK43" s="22"/>
      <c r="AEL43" s="22"/>
      <c r="AEM43" s="22"/>
      <c r="AEN43" s="22"/>
      <c r="AEO43" s="22"/>
      <c r="AEP43" s="22"/>
      <c r="AEQ43" s="22"/>
      <c r="AER43" s="22"/>
      <c r="AES43" s="22"/>
      <c r="AET43" s="22"/>
      <c r="AEU43" s="22"/>
      <c r="AEV43" s="22"/>
      <c r="AEW43" s="22"/>
      <c r="AEX43" s="22"/>
      <c r="AEY43" s="22"/>
      <c r="AEZ43" s="22"/>
      <c r="AFA43" s="22"/>
      <c r="AFB43" s="22"/>
      <c r="AFC43" s="22"/>
      <c r="AFD43" s="22"/>
      <c r="AFE43" s="22"/>
      <c r="AFF43" s="22"/>
      <c r="AFG43" s="22"/>
      <c r="AFH43" s="22"/>
      <c r="AFI43" s="22"/>
      <c r="AFJ43" s="22"/>
      <c r="AFK43" s="22"/>
      <c r="AFL43" s="22"/>
      <c r="AFM43" s="22"/>
      <c r="AFN43" s="22"/>
      <c r="AFO43" s="22"/>
      <c r="AFP43" s="22"/>
      <c r="AFQ43" s="22"/>
      <c r="AFR43" s="22"/>
      <c r="AFS43" s="22"/>
      <c r="AFT43" s="22"/>
      <c r="AFU43" s="22"/>
      <c r="AFV43" s="22"/>
      <c r="AFW43" s="22"/>
      <c r="AFX43" s="22"/>
      <c r="AFY43" s="22"/>
      <c r="AFZ43" s="22"/>
      <c r="AGA43" s="22"/>
      <c r="AGB43" s="22"/>
      <c r="AGC43" s="22"/>
      <c r="AGD43" s="22"/>
      <c r="AGE43" s="22"/>
      <c r="AGF43" s="22"/>
      <c r="AGG43" s="22"/>
      <c r="AGH43" s="22"/>
      <c r="AGI43" s="22"/>
      <c r="AGJ43" s="22"/>
      <c r="AGK43" s="22"/>
      <c r="AGL43" s="22"/>
      <c r="AGM43" s="22"/>
      <c r="AGN43" s="22"/>
      <c r="AGO43" s="22"/>
      <c r="AGP43" s="22"/>
      <c r="AGQ43" s="22"/>
      <c r="AGR43" s="22"/>
      <c r="AGS43" s="22"/>
      <c r="AGT43" s="22"/>
      <c r="AGU43" s="22"/>
      <c r="AGV43" s="22"/>
      <c r="AGW43" s="22"/>
      <c r="AGX43" s="22"/>
      <c r="AGY43" s="22"/>
      <c r="AGZ43" s="22"/>
      <c r="AHA43" s="22"/>
      <c r="AHB43" s="22"/>
      <c r="AHC43" s="22"/>
      <c r="AHD43" s="22"/>
      <c r="AHE43" s="22"/>
      <c r="AHF43" s="22"/>
      <c r="AHG43" s="22"/>
      <c r="AHH43" s="22"/>
      <c r="AHI43" s="22"/>
      <c r="AHJ43" s="22"/>
      <c r="AHK43" s="22"/>
      <c r="AHL43" s="22"/>
      <c r="AHM43" s="22"/>
      <c r="AHN43" s="22"/>
      <c r="AHO43" s="22"/>
      <c r="AHP43" s="22"/>
      <c r="AHQ43" s="22"/>
      <c r="AHR43" s="22"/>
      <c r="AHS43" s="22"/>
      <c r="AHT43" s="22"/>
      <c r="AHU43" s="22"/>
      <c r="AHV43" s="22"/>
      <c r="AHW43" s="22"/>
      <c r="AHX43" s="22"/>
      <c r="AHY43" s="22"/>
      <c r="AHZ43" s="22"/>
      <c r="AIA43" s="22"/>
      <c r="AIB43" s="22"/>
      <c r="AIC43" s="22"/>
      <c r="AID43" s="22"/>
      <c r="AIE43" s="22"/>
      <c r="AIF43" s="22"/>
      <c r="AIG43" s="22"/>
      <c r="AIH43" s="22"/>
      <c r="AII43" s="22"/>
      <c r="AIJ43" s="22"/>
      <c r="AIK43" s="22"/>
      <c r="AIL43" s="22"/>
      <c r="AIM43" s="22"/>
      <c r="AIN43" s="22"/>
      <c r="AIO43" s="22"/>
      <c r="AIP43" s="22"/>
      <c r="AIQ43" s="22"/>
      <c r="AIR43" s="22"/>
      <c r="AIS43" s="22"/>
      <c r="AIT43" s="22"/>
      <c r="AIU43" s="22"/>
      <c r="AIV43" s="22"/>
      <c r="AIW43" s="22"/>
      <c r="AIX43" s="22"/>
      <c r="AIY43" s="22"/>
      <c r="AIZ43" s="22"/>
      <c r="AJA43" s="22"/>
      <c r="AJB43" s="22"/>
      <c r="AJC43" s="22"/>
      <c r="AJD43" s="22"/>
      <c r="AJE43" s="22"/>
      <c r="AJF43" s="22"/>
      <c r="AJG43" s="22"/>
      <c r="AJH43" s="22"/>
      <c r="AJI43" s="22"/>
      <c r="AJJ43" s="22"/>
      <c r="AJK43" s="22"/>
      <c r="AJL43" s="22"/>
      <c r="AJM43" s="22"/>
      <c r="AJN43" s="22"/>
      <c r="AJO43" s="22"/>
      <c r="AJP43" s="22"/>
      <c r="AJQ43" s="22"/>
      <c r="AJR43" s="22"/>
      <c r="AJS43" s="22"/>
      <c r="AJT43" s="22"/>
      <c r="AJU43" s="22"/>
      <c r="AJV43" s="22"/>
      <c r="AJW43" s="22"/>
      <c r="AJX43" s="22"/>
      <c r="AJY43" s="22"/>
      <c r="AJZ43" s="22"/>
      <c r="AKA43" s="22"/>
      <c r="AKB43" s="22"/>
      <c r="AKC43" s="22"/>
      <c r="AKD43" s="22"/>
      <c r="AKE43" s="22"/>
      <c r="AKF43" s="22"/>
      <c r="AKG43" s="22"/>
      <c r="AKH43" s="22"/>
      <c r="AKI43" s="22"/>
      <c r="AKJ43" s="22"/>
      <c r="AKK43" s="22"/>
      <c r="AKL43" s="22"/>
      <c r="AKM43" s="22"/>
      <c r="AKN43" s="22"/>
      <c r="AKO43" s="22"/>
      <c r="AKP43" s="22"/>
      <c r="AKQ43" s="22"/>
      <c r="AKR43" s="22"/>
      <c r="AKS43" s="22"/>
      <c r="AKT43" s="22"/>
      <c r="AKU43" s="22"/>
      <c r="AKV43" s="22"/>
      <c r="AKW43" s="22"/>
      <c r="AKX43" s="22"/>
      <c r="AKY43" s="22"/>
      <c r="AKZ43" s="22"/>
      <c r="ALA43" s="22"/>
      <c r="ALB43" s="22"/>
      <c r="ALC43" s="22"/>
      <c r="ALD43" s="22"/>
      <c r="ALE43" s="22"/>
      <c r="ALF43" s="22"/>
      <c r="ALG43" s="22"/>
      <c r="ALH43" s="22"/>
      <c r="ALI43" s="22"/>
      <c r="ALJ43" s="22"/>
      <c r="ALK43" s="22"/>
      <c r="ALL43" s="22"/>
      <c r="ALM43" s="22"/>
      <c r="ALN43" s="22"/>
      <c r="ALO43" s="22"/>
      <c r="ALP43" s="22"/>
      <c r="ALQ43" s="22"/>
      <c r="ALR43" s="22"/>
      <c r="ALS43" s="22"/>
      <c r="ALT43" s="22"/>
      <c r="ALU43" s="22"/>
      <c r="ALV43" s="22"/>
      <c r="ALW43" s="22"/>
      <c r="ALX43" s="22"/>
      <c r="ALY43" s="22"/>
      <c r="ALZ43" s="22"/>
      <c r="AMA43" s="22"/>
      <c r="AMB43" s="22"/>
      <c r="AMC43" s="22"/>
      <c r="AMD43" s="22"/>
      <c r="AME43" s="22"/>
      <c r="AMF43" s="22"/>
      <c r="AMG43" s="22"/>
      <c r="AMH43" s="22"/>
      <c r="AMI43" s="22"/>
      <c r="AMJ43" s="22"/>
      <c r="AMK43" s="22"/>
      <c r="AML43" s="22"/>
      <c r="AMM43" s="22"/>
      <c r="AMN43" s="22"/>
      <c r="AMO43" s="22"/>
      <c r="AMP43" s="22"/>
      <c r="AMQ43" s="22"/>
      <c r="AMR43" s="22"/>
      <c r="AMS43" s="22"/>
      <c r="AMT43" s="22"/>
      <c r="AMU43" s="22"/>
      <c r="AMV43" s="22"/>
      <c r="AMW43" s="22"/>
      <c r="AMX43" s="22"/>
      <c r="AMY43" s="22"/>
      <c r="AMZ43" s="22"/>
      <c r="ANA43" s="22"/>
      <c r="ANB43" s="22"/>
      <c r="ANC43" s="22"/>
      <c r="AND43" s="22"/>
      <c r="ANE43" s="22"/>
      <c r="ANF43" s="22"/>
      <c r="ANG43" s="22"/>
      <c r="ANH43" s="22"/>
      <c r="ANI43" s="22"/>
      <c r="ANJ43" s="22"/>
      <c r="ANK43" s="22"/>
      <c r="ANL43" s="22"/>
      <c r="ANM43" s="22"/>
      <c r="ANN43" s="22"/>
      <c r="ANO43" s="22"/>
      <c r="ANP43" s="22"/>
      <c r="ANQ43" s="22"/>
      <c r="ANR43" s="22"/>
      <c r="ANS43" s="22"/>
      <c r="ANT43" s="22"/>
      <c r="ANU43" s="22"/>
      <c r="ANV43" s="22"/>
      <c r="ANW43" s="22"/>
      <c r="ANX43" s="22"/>
      <c r="ANY43" s="22"/>
      <c r="ANZ43" s="22"/>
      <c r="AOA43" s="22"/>
      <c r="AOB43" s="22"/>
      <c r="AOC43" s="22"/>
      <c r="AOD43" s="22"/>
      <c r="AOE43" s="22"/>
      <c r="AOF43" s="22"/>
      <c r="AOG43" s="22"/>
      <c r="AOH43" s="22"/>
      <c r="AOI43" s="22"/>
      <c r="AOJ43" s="22"/>
      <c r="AOK43" s="22"/>
      <c r="AOL43" s="22"/>
      <c r="AOM43" s="22"/>
      <c r="AON43" s="22"/>
      <c r="AOO43" s="22"/>
      <c r="AOP43" s="22"/>
      <c r="AOQ43" s="22"/>
      <c r="AOR43" s="22"/>
      <c r="AOS43" s="22"/>
      <c r="AOT43" s="22"/>
      <c r="AOU43" s="22"/>
      <c r="AOV43" s="22"/>
      <c r="AOW43" s="22"/>
      <c r="AOX43" s="22"/>
      <c r="AOY43" s="22"/>
      <c r="AOZ43" s="22"/>
      <c r="APA43" s="22"/>
      <c r="APB43" s="22"/>
      <c r="APC43" s="22"/>
      <c r="APD43" s="22"/>
      <c r="APE43" s="22"/>
      <c r="APF43" s="22"/>
      <c r="APG43" s="22"/>
      <c r="APH43" s="22"/>
      <c r="API43" s="22"/>
      <c r="APJ43" s="22"/>
      <c r="APK43" s="22"/>
      <c r="APL43" s="22"/>
      <c r="APM43" s="22"/>
      <c r="APN43" s="22"/>
      <c r="APO43" s="22"/>
      <c r="APP43" s="22"/>
      <c r="APQ43" s="22"/>
      <c r="APR43" s="22"/>
      <c r="APS43" s="22"/>
      <c r="APT43" s="22"/>
      <c r="APU43" s="22"/>
      <c r="APV43" s="22"/>
      <c r="APW43" s="22"/>
      <c r="APX43" s="22"/>
      <c r="APY43" s="22"/>
      <c r="APZ43" s="22"/>
      <c r="AQA43" s="22"/>
      <c r="AQB43" s="22"/>
      <c r="AQC43" s="22"/>
      <c r="AQD43" s="22"/>
      <c r="AQE43" s="22"/>
      <c r="AQF43" s="22"/>
      <c r="AQG43" s="22"/>
      <c r="AQH43" s="22"/>
      <c r="AQI43" s="22"/>
      <c r="AQJ43" s="22"/>
      <c r="AQK43" s="22"/>
      <c r="AQL43" s="22"/>
      <c r="AQM43" s="22"/>
      <c r="AQN43" s="22"/>
      <c r="AQO43" s="22"/>
      <c r="AQP43" s="22"/>
      <c r="AQQ43" s="22"/>
      <c r="AQR43" s="22"/>
      <c r="AQS43" s="22"/>
      <c r="AQT43" s="22"/>
      <c r="AQU43" s="22"/>
      <c r="AQV43" s="22"/>
      <c r="AQW43" s="22"/>
      <c r="AQX43" s="22"/>
      <c r="AQY43" s="22"/>
      <c r="AQZ43" s="22"/>
      <c r="ARA43" s="22"/>
      <c r="ARB43" s="22"/>
      <c r="ARC43" s="22"/>
      <c r="ARD43" s="22"/>
      <c r="ARE43" s="22"/>
      <c r="ARF43" s="22"/>
      <c r="ARG43" s="22"/>
      <c r="ARH43" s="22"/>
      <c r="ARI43" s="22"/>
      <c r="ARJ43" s="22"/>
      <c r="ARK43" s="22"/>
      <c r="ARL43" s="22"/>
      <c r="ARM43" s="22"/>
      <c r="ARN43" s="22"/>
      <c r="ARO43" s="22"/>
      <c r="ARP43" s="22"/>
      <c r="ARQ43" s="22"/>
      <c r="ARR43" s="22"/>
      <c r="ARS43" s="22"/>
      <c r="ART43" s="22"/>
      <c r="ARU43" s="22"/>
      <c r="ARV43" s="22"/>
      <c r="ARW43" s="22"/>
      <c r="ARX43" s="22"/>
      <c r="ARY43" s="22"/>
      <c r="ARZ43" s="22"/>
      <c r="ASA43" s="22"/>
      <c r="ASB43" s="22"/>
      <c r="ASC43" s="22"/>
      <c r="ASD43" s="22"/>
      <c r="ASE43" s="22"/>
      <c r="ASF43" s="22"/>
      <c r="ASG43" s="22"/>
      <c r="ASH43" s="22"/>
      <c r="ASI43" s="22"/>
      <c r="ASJ43" s="22"/>
      <c r="ASK43" s="22"/>
      <c r="ASL43" s="22"/>
      <c r="ASM43" s="22"/>
      <c r="ASN43" s="22"/>
      <c r="ASO43" s="22"/>
      <c r="ASP43" s="22"/>
      <c r="ASQ43" s="22"/>
      <c r="ASR43" s="22"/>
      <c r="ASS43" s="22"/>
      <c r="AST43" s="22"/>
      <c r="ASU43" s="22"/>
      <c r="ASV43" s="22"/>
      <c r="ASW43" s="22"/>
      <c r="ASX43" s="22"/>
      <c r="ASY43" s="22"/>
      <c r="ASZ43" s="22"/>
      <c r="ATA43" s="22"/>
      <c r="ATB43" s="22"/>
      <c r="ATC43" s="22"/>
      <c r="ATD43" s="22"/>
      <c r="ATE43" s="22"/>
      <c r="ATF43" s="22"/>
      <c r="ATG43" s="22"/>
      <c r="ATH43" s="22"/>
      <c r="ATI43" s="22"/>
      <c r="ATJ43" s="22"/>
      <c r="ATK43" s="22"/>
      <c r="ATL43" s="22"/>
      <c r="ATM43" s="22"/>
      <c r="ATN43" s="22"/>
      <c r="ATO43" s="22"/>
      <c r="ATP43" s="22"/>
      <c r="ATQ43" s="22"/>
      <c r="ATR43" s="22"/>
      <c r="ATS43" s="22"/>
      <c r="ATT43" s="22"/>
      <c r="ATU43" s="22"/>
      <c r="ATV43" s="22"/>
      <c r="ATW43" s="22"/>
      <c r="ATX43" s="22"/>
      <c r="ATY43" s="22"/>
      <c r="ATZ43" s="22"/>
      <c r="AUA43" s="22"/>
      <c r="AUB43" s="22"/>
      <c r="AUC43" s="22"/>
      <c r="AUD43" s="22"/>
      <c r="AUE43" s="22"/>
      <c r="AUF43" s="22"/>
      <c r="AUG43" s="22"/>
      <c r="AUH43" s="22"/>
      <c r="AUI43" s="22"/>
      <c r="AUJ43" s="22"/>
      <c r="AUK43" s="22"/>
      <c r="AUL43" s="22"/>
      <c r="AUM43" s="22"/>
      <c r="AUN43" s="22"/>
      <c r="AUO43" s="22"/>
      <c r="AUP43" s="22"/>
      <c r="AUQ43" s="22"/>
      <c r="AUR43" s="22"/>
      <c r="AUS43" s="22"/>
      <c r="AUT43" s="22"/>
      <c r="AUU43" s="22"/>
      <c r="AUV43" s="22"/>
      <c r="AUW43" s="22"/>
      <c r="AUX43" s="22"/>
      <c r="AUY43" s="22"/>
      <c r="AUZ43" s="22"/>
      <c r="AVA43" s="22"/>
      <c r="AVB43" s="22"/>
      <c r="AVC43" s="22"/>
      <c r="AVD43" s="22"/>
      <c r="AVE43" s="22"/>
      <c r="AVF43" s="22"/>
      <c r="AVG43" s="22"/>
      <c r="AVH43" s="22"/>
      <c r="AVI43" s="22"/>
      <c r="AVJ43" s="22"/>
      <c r="AVK43" s="22"/>
      <c r="AVL43" s="22"/>
      <c r="AVM43" s="22"/>
      <c r="AVN43" s="22"/>
      <c r="AVO43" s="22"/>
      <c r="AVP43" s="22"/>
      <c r="AVQ43" s="22"/>
      <c r="AVR43" s="22"/>
      <c r="AVS43" s="22"/>
      <c r="AVT43" s="22"/>
      <c r="AVU43" s="22"/>
      <c r="AVV43" s="22"/>
      <c r="AVW43" s="22"/>
      <c r="AVX43" s="22"/>
      <c r="AVY43" s="22"/>
      <c r="AVZ43" s="22"/>
      <c r="AWA43" s="22"/>
      <c r="AWB43" s="22"/>
      <c r="AWC43" s="22"/>
      <c r="AWD43" s="22"/>
      <c r="AWE43" s="22"/>
      <c r="AWF43" s="22"/>
      <c r="AWG43" s="22"/>
      <c r="AWH43" s="22"/>
      <c r="AWI43" s="22"/>
      <c r="AWJ43" s="22"/>
      <c r="AWK43" s="22"/>
      <c r="AWL43" s="22"/>
      <c r="AWM43" s="22"/>
      <c r="AWN43" s="22"/>
      <c r="AWO43" s="22"/>
      <c r="AWP43" s="22"/>
      <c r="AWQ43" s="22"/>
      <c r="AWR43" s="22"/>
      <c r="AWS43" s="22"/>
      <c r="AWT43" s="22"/>
      <c r="AWU43" s="22"/>
      <c r="AWV43" s="22"/>
      <c r="AWW43" s="22"/>
      <c r="AWX43" s="22"/>
      <c r="AWY43" s="22"/>
      <c r="AWZ43" s="22"/>
      <c r="AXA43" s="22"/>
      <c r="AXB43" s="22"/>
      <c r="AXC43" s="22"/>
      <c r="AXD43" s="22"/>
      <c r="AXE43" s="22"/>
      <c r="AXF43" s="22"/>
      <c r="AXG43" s="22"/>
      <c r="AXH43" s="22"/>
      <c r="AXI43" s="22"/>
      <c r="AXJ43" s="22"/>
      <c r="AXK43" s="22"/>
      <c r="AXL43" s="22"/>
      <c r="AXM43" s="22"/>
      <c r="AXN43" s="22"/>
      <c r="AXO43" s="22"/>
      <c r="AXP43" s="22"/>
      <c r="AXQ43" s="22"/>
      <c r="AXR43" s="22"/>
      <c r="AXS43" s="22"/>
      <c r="AXT43" s="22"/>
      <c r="AXU43" s="22"/>
      <c r="AXV43" s="22"/>
      <c r="AXW43" s="22"/>
      <c r="AXX43" s="22"/>
      <c r="AXY43" s="22"/>
      <c r="AXZ43" s="22"/>
      <c r="AYA43" s="22"/>
      <c r="AYB43" s="22"/>
      <c r="AYC43" s="22"/>
      <c r="AYD43" s="22"/>
      <c r="AYE43" s="22"/>
      <c r="AYF43" s="22"/>
      <c r="AYG43" s="22"/>
      <c r="AYH43" s="22"/>
      <c r="AYI43" s="22"/>
      <c r="AYJ43" s="22"/>
      <c r="AYK43" s="22"/>
      <c r="AYL43" s="22"/>
      <c r="AYM43" s="22"/>
      <c r="AYN43" s="22"/>
      <c r="AYO43" s="22"/>
      <c r="AYP43" s="22"/>
      <c r="AYQ43" s="22"/>
      <c r="AYR43" s="22"/>
      <c r="AYS43" s="22"/>
      <c r="AYT43" s="22"/>
      <c r="AYU43" s="22"/>
      <c r="AYV43" s="22"/>
      <c r="AYW43" s="22"/>
      <c r="AYX43" s="22"/>
      <c r="AYY43" s="22"/>
      <c r="AYZ43" s="22"/>
      <c r="AZA43" s="22"/>
      <c r="AZB43" s="22"/>
      <c r="AZC43" s="22"/>
      <c r="AZD43" s="22"/>
      <c r="AZE43" s="22"/>
      <c r="AZF43" s="22"/>
      <c r="AZG43" s="22"/>
      <c r="AZH43" s="22"/>
      <c r="AZI43" s="22"/>
      <c r="AZJ43" s="22"/>
      <c r="AZK43" s="22"/>
      <c r="AZL43" s="22"/>
      <c r="AZM43" s="22"/>
      <c r="AZN43" s="22"/>
      <c r="AZO43" s="22"/>
      <c r="AZP43" s="22"/>
      <c r="AZQ43" s="22"/>
      <c r="AZR43" s="22"/>
      <c r="AZS43" s="22"/>
      <c r="AZT43" s="22"/>
      <c r="AZU43" s="22"/>
      <c r="AZV43" s="22"/>
      <c r="AZW43" s="22"/>
      <c r="AZX43" s="22"/>
      <c r="AZY43" s="22"/>
      <c r="AZZ43" s="22"/>
      <c r="BAA43" s="22"/>
      <c r="BAB43" s="22"/>
      <c r="BAC43" s="22"/>
      <c r="BAD43" s="22"/>
      <c r="BAE43" s="22"/>
      <c r="BAF43" s="22"/>
      <c r="BAG43" s="22"/>
      <c r="BAH43" s="22"/>
      <c r="BAI43" s="22"/>
      <c r="BAJ43" s="22"/>
      <c r="BAK43" s="22"/>
      <c r="BAL43" s="22"/>
      <c r="BAM43" s="22"/>
      <c r="BAN43" s="22"/>
      <c r="BAO43" s="22"/>
      <c r="BAP43" s="22"/>
      <c r="BAQ43" s="22"/>
      <c r="BAR43" s="22"/>
      <c r="BAS43" s="22"/>
      <c r="BAT43" s="22"/>
      <c r="BAU43" s="22"/>
      <c r="BAV43" s="22"/>
      <c r="BAW43" s="22"/>
      <c r="BAX43" s="22"/>
      <c r="BAY43" s="22"/>
      <c r="BAZ43" s="22"/>
      <c r="BBA43" s="22"/>
      <c r="BBB43" s="22"/>
      <c r="BBC43" s="22"/>
      <c r="BBD43" s="22"/>
      <c r="BBE43" s="22"/>
      <c r="BBF43" s="22"/>
      <c r="BBG43" s="22"/>
      <c r="BBH43" s="22"/>
      <c r="BBI43" s="22"/>
      <c r="BBJ43" s="22"/>
      <c r="BBK43" s="22"/>
      <c r="BBL43" s="22"/>
      <c r="BBM43" s="22"/>
      <c r="BBN43" s="22"/>
      <c r="BBO43" s="22"/>
      <c r="BBP43" s="22"/>
      <c r="BBQ43" s="22"/>
      <c r="BBR43" s="22"/>
      <c r="BBS43" s="22"/>
      <c r="BBT43" s="22"/>
      <c r="BBU43" s="22"/>
      <c r="BBV43" s="22"/>
      <c r="BBW43" s="22"/>
      <c r="BBX43" s="22"/>
      <c r="BBY43" s="22"/>
      <c r="BBZ43" s="22"/>
      <c r="BCA43" s="22"/>
      <c r="BCB43" s="22"/>
      <c r="BCC43" s="22"/>
      <c r="BCD43" s="22"/>
      <c r="BCE43" s="22"/>
      <c r="BCF43" s="22"/>
      <c r="BCG43" s="22"/>
      <c r="BCH43" s="22"/>
      <c r="BCI43" s="22"/>
      <c r="BCJ43" s="22"/>
      <c r="BCK43" s="22"/>
      <c r="BCL43" s="22"/>
      <c r="BCM43" s="22"/>
      <c r="BCN43" s="22"/>
      <c r="BCO43" s="22"/>
      <c r="BCP43" s="22"/>
      <c r="BCQ43" s="22"/>
      <c r="BCR43" s="22"/>
      <c r="BCS43" s="22"/>
      <c r="BCT43" s="22"/>
      <c r="BCU43" s="22"/>
      <c r="BCV43" s="22"/>
      <c r="BCW43" s="22"/>
      <c r="BCX43" s="22"/>
      <c r="BCY43" s="22"/>
      <c r="BCZ43" s="22"/>
      <c r="BDA43" s="22"/>
      <c r="BDB43" s="22"/>
      <c r="BDC43" s="22"/>
      <c r="BDD43" s="22"/>
      <c r="BDE43" s="22"/>
      <c r="BDF43" s="22"/>
      <c r="BDG43" s="22"/>
      <c r="BDH43" s="22"/>
      <c r="BDI43" s="22"/>
      <c r="BDJ43" s="22"/>
      <c r="BDK43" s="22"/>
      <c r="BDL43" s="22"/>
      <c r="BDM43" s="22"/>
      <c r="BDN43" s="22"/>
      <c r="BDO43" s="22"/>
      <c r="BDP43" s="22"/>
      <c r="BDQ43" s="22"/>
      <c r="BDR43" s="22"/>
      <c r="BDS43" s="22"/>
      <c r="BDT43" s="22"/>
      <c r="BDU43" s="22"/>
      <c r="BDV43" s="22"/>
      <c r="BDW43" s="22"/>
      <c r="BDX43" s="22"/>
      <c r="BDY43" s="22"/>
      <c r="BDZ43" s="22"/>
      <c r="BEA43" s="22"/>
      <c r="BEB43" s="22"/>
      <c r="BEC43" s="22"/>
      <c r="BED43" s="22"/>
      <c r="BEE43" s="22"/>
      <c r="BEF43" s="22"/>
      <c r="BEG43" s="22"/>
      <c r="BEH43" s="22"/>
      <c r="BEI43" s="22"/>
      <c r="BEJ43" s="22"/>
    </row>
    <row r="44" spans="1:1492" s="22" customFormat="1" ht="15.6" customHeight="1" x14ac:dyDescent="0.3">
      <c r="B44" s="174" t="s">
        <v>253</v>
      </c>
      <c r="C44" s="168"/>
      <c r="D44" s="28">
        <v>6295.65</v>
      </c>
      <c r="E44" s="164" t="s">
        <v>91</v>
      </c>
      <c r="F44" s="213"/>
      <c r="G44" s="213"/>
      <c r="H44" s="149">
        <v>6172.21</v>
      </c>
      <c r="I44" s="164" t="s">
        <v>91</v>
      </c>
      <c r="J44" s="213"/>
      <c r="K44" s="213"/>
      <c r="L44" s="149">
        <v>6051.19</v>
      </c>
      <c r="M44" s="164" t="s">
        <v>91</v>
      </c>
      <c r="N44" s="213"/>
      <c r="O44" s="168"/>
      <c r="P44" s="28">
        <f>ROUND(((T44*1.02)),2)</f>
        <v>5932.54</v>
      </c>
      <c r="Q44" s="164" t="s">
        <v>91</v>
      </c>
      <c r="R44" s="168"/>
      <c r="S44" s="168"/>
      <c r="T44" s="120">
        <v>5816.22</v>
      </c>
      <c r="U44" s="164" t="s">
        <v>91</v>
      </c>
      <c r="V44" s="7"/>
      <c r="W44" s="162"/>
      <c r="X44" s="28">
        <v>5702.18</v>
      </c>
      <c r="Y44" s="164" t="s">
        <v>91</v>
      </c>
      <c r="Z44" s="333"/>
      <c r="AA44" s="162"/>
      <c r="AB44" s="163">
        <v>5590.37</v>
      </c>
      <c r="AC44" s="164" t="s">
        <v>91</v>
      </c>
      <c r="AD44" s="333"/>
      <c r="AE44" s="162"/>
      <c r="AF44" s="288">
        <v>5480.75</v>
      </c>
      <c r="AG44" s="164" t="s">
        <v>91</v>
      </c>
      <c r="AH44" s="156"/>
      <c r="AI44" s="164"/>
      <c r="AJ44" s="288">
        <v>5480.75</v>
      </c>
      <c r="AK44" s="164" t="s">
        <v>91</v>
      </c>
      <c r="AL44" s="156">
        <v>1427.36</v>
      </c>
      <c r="AM44" s="164" t="s">
        <v>91</v>
      </c>
      <c r="AN44" s="156">
        <v>5373.28</v>
      </c>
      <c r="AO44" s="164" t="s">
        <v>91</v>
      </c>
      <c r="AP44" s="283">
        <v>1399.37</v>
      </c>
      <c r="AQ44" s="164" t="s">
        <v>91</v>
      </c>
      <c r="AR44" s="156">
        <v>5373.28</v>
      </c>
      <c r="AS44" s="164" t="s">
        <v>91</v>
      </c>
      <c r="AT44" s="283">
        <v>1399.37</v>
      </c>
      <c r="AU44" s="164" t="s">
        <v>91</v>
      </c>
      <c r="AV44" s="156">
        <v>5373.28</v>
      </c>
      <c r="AW44" s="164" t="s">
        <v>91</v>
      </c>
      <c r="AX44" s="156">
        <v>1399.37</v>
      </c>
      <c r="AY44" s="164" t="s">
        <v>91</v>
      </c>
      <c r="AZ44" s="156">
        <v>4247.28</v>
      </c>
      <c r="BA44" s="164" t="s">
        <v>91</v>
      </c>
      <c r="BB44" s="156">
        <v>1399.37</v>
      </c>
      <c r="BC44" s="164" t="s">
        <v>91</v>
      </c>
      <c r="BD44" s="163">
        <v>4164</v>
      </c>
      <c r="BE44" s="164" t="s">
        <v>91</v>
      </c>
      <c r="BF44" s="163">
        <v>1371.93</v>
      </c>
      <c r="BG44" s="164" t="s">
        <v>91</v>
      </c>
      <c r="BH44" s="163">
        <v>4078.84</v>
      </c>
      <c r="BI44" s="164" t="s">
        <v>91</v>
      </c>
      <c r="BJ44" s="163">
        <v>1371.93</v>
      </c>
      <c r="BK44" s="164" t="s">
        <v>91</v>
      </c>
      <c r="BL44" s="163">
        <v>1965.3</v>
      </c>
      <c r="BM44" s="164" t="s">
        <v>91</v>
      </c>
      <c r="BN44" s="163">
        <v>1371.93</v>
      </c>
      <c r="BO44" s="164" t="s">
        <v>91</v>
      </c>
      <c r="BP44" s="163">
        <v>1965.3</v>
      </c>
      <c r="BQ44" s="164" t="s">
        <v>91</v>
      </c>
      <c r="BR44" s="163">
        <v>1371.93</v>
      </c>
      <c r="BS44" s="164" t="s">
        <v>91</v>
      </c>
      <c r="BT44" s="215">
        <v>1926.76</v>
      </c>
      <c r="BU44" s="164" t="s">
        <v>91</v>
      </c>
      <c r="BV44" s="163">
        <v>1345.03</v>
      </c>
      <c r="BW44" s="164" t="s">
        <v>91</v>
      </c>
      <c r="BX44" s="215">
        <v>1926.76</v>
      </c>
      <c r="BY44" s="164" t="s">
        <v>91</v>
      </c>
      <c r="BZ44" s="163">
        <v>1345.03</v>
      </c>
      <c r="CA44" s="164" t="s">
        <v>91</v>
      </c>
      <c r="CB44" s="163">
        <v>1888.98</v>
      </c>
      <c r="CC44" s="164" t="s">
        <v>91</v>
      </c>
      <c r="CD44" s="163">
        <v>1318.66</v>
      </c>
      <c r="CE44" s="164" t="s">
        <v>91</v>
      </c>
      <c r="CG44" s="163">
        <v>1851.94</v>
      </c>
      <c r="CH44" s="164" t="s">
        <v>91</v>
      </c>
      <c r="CI44" s="163">
        <v>1292.8</v>
      </c>
      <c r="CJ44" s="164" t="s">
        <v>91</v>
      </c>
    </row>
    <row r="45" spans="1:1492" s="22" customFormat="1" ht="15.6" customHeight="1" x14ac:dyDescent="0.3">
      <c r="A45" s="11"/>
      <c r="B45" s="174"/>
      <c r="C45" s="168"/>
      <c r="D45" s="168"/>
      <c r="E45" s="168"/>
      <c r="F45" s="168"/>
      <c r="G45" s="168"/>
      <c r="H45" s="168"/>
      <c r="I45" s="168"/>
      <c r="J45" s="168"/>
      <c r="K45" s="168"/>
      <c r="L45" s="168"/>
      <c r="M45" s="168"/>
      <c r="N45" s="168"/>
      <c r="O45" s="168"/>
      <c r="P45" s="168"/>
      <c r="Q45" s="168"/>
      <c r="R45" s="168"/>
      <c r="S45" s="168"/>
      <c r="T45" s="168"/>
      <c r="U45" s="168"/>
      <c r="V45" s="168"/>
      <c r="W45" s="168"/>
      <c r="X45" s="168"/>
      <c r="Y45" s="168"/>
      <c r="Z45" s="168"/>
      <c r="AA45" s="168"/>
      <c r="AB45" s="283"/>
      <c r="AC45" s="162"/>
      <c r="AD45" s="333"/>
      <c r="AE45" s="162"/>
      <c r="AF45" s="278"/>
      <c r="AG45" s="164"/>
      <c r="AH45" s="283"/>
      <c r="AI45" s="164"/>
      <c r="AJ45" s="278"/>
      <c r="AK45" s="164"/>
      <c r="AL45" s="283"/>
      <c r="AM45" s="164"/>
      <c r="AN45" s="215"/>
      <c r="AO45" s="164"/>
      <c r="AP45" s="163"/>
      <c r="AQ45" s="164"/>
      <c r="AR45" s="215"/>
      <c r="AS45" s="164"/>
      <c r="AT45" s="163"/>
      <c r="AU45" s="164"/>
      <c r="AV45" s="215"/>
      <c r="AW45" s="164"/>
      <c r="AX45" s="163"/>
      <c r="AY45" s="164"/>
      <c r="AZ45" s="215"/>
      <c r="BA45" s="164"/>
      <c r="BB45" s="163"/>
      <c r="BC45" s="164"/>
      <c r="BD45" s="215"/>
      <c r="BE45" s="164"/>
      <c r="BF45" s="163"/>
      <c r="BG45" s="164"/>
      <c r="BH45" s="215"/>
      <c r="BI45" s="164"/>
      <c r="BJ45" s="163"/>
      <c r="BK45" s="164"/>
      <c r="BL45" s="215"/>
      <c r="BM45" s="164"/>
      <c r="BN45" s="163"/>
      <c r="BO45" s="164"/>
      <c r="BP45" s="215"/>
      <c r="BQ45" s="164"/>
      <c r="BR45" s="163"/>
      <c r="BS45" s="164"/>
      <c r="BT45" s="215"/>
      <c r="BU45" s="164"/>
      <c r="BV45" s="163"/>
      <c r="BW45" s="164"/>
      <c r="BX45" s="215"/>
      <c r="BY45" s="164"/>
      <c r="BZ45" s="163"/>
      <c r="CA45" s="164"/>
      <c r="CB45" s="163"/>
      <c r="CC45" s="164"/>
      <c r="CD45" s="163"/>
      <c r="CE45" s="164"/>
      <c r="CG45" s="163"/>
      <c r="CH45" s="164"/>
      <c r="CI45" s="163"/>
      <c r="CJ45" s="164"/>
    </row>
    <row r="46" spans="1:1492" ht="15.6" customHeight="1" x14ac:dyDescent="0.3">
      <c r="A46" s="113"/>
      <c r="B46" s="398"/>
      <c r="C46" s="159"/>
      <c r="D46" s="159"/>
      <c r="E46" s="159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285"/>
      <c r="AC46" s="401"/>
      <c r="AD46" s="335"/>
      <c r="AE46" s="401"/>
      <c r="AF46" s="285"/>
      <c r="AG46" s="157"/>
      <c r="AH46" s="324"/>
      <c r="AI46" s="155"/>
      <c r="AJ46" s="324"/>
      <c r="AK46" s="155"/>
      <c r="AM46" s="155"/>
      <c r="AN46" s="158"/>
      <c r="AO46" s="155"/>
      <c r="AP46" s="154"/>
      <c r="AQ46" s="155"/>
      <c r="AR46" s="158"/>
      <c r="AS46" s="155"/>
      <c r="AT46" s="154"/>
      <c r="AU46" s="155"/>
      <c r="AV46" s="158"/>
      <c r="AW46" s="155"/>
      <c r="AX46" s="154"/>
      <c r="AY46" s="155"/>
      <c r="AZ46" s="158"/>
      <c r="BA46" s="155"/>
      <c r="BB46" s="154"/>
      <c r="BC46" s="155"/>
      <c r="BD46" s="158"/>
      <c r="BE46" s="155"/>
      <c r="BF46" s="154"/>
      <c r="BG46" s="155"/>
      <c r="BH46" s="158"/>
      <c r="BI46" s="155"/>
      <c r="BJ46" s="154"/>
      <c r="BK46" s="155"/>
      <c r="BL46" s="158"/>
      <c r="BM46" s="155"/>
      <c r="BN46" s="154"/>
      <c r="BO46" s="155"/>
      <c r="BP46" s="158"/>
      <c r="BQ46" s="155"/>
      <c r="BR46" s="154"/>
      <c r="BS46" s="155"/>
      <c r="BT46" s="158"/>
      <c r="BU46" s="155"/>
      <c r="BV46" s="154"/>
      <c r="BW46" s="155"/>
      <c r="BX46" s="158"/>
      <c r="BY46" s="155"/>
      <c r="BZ46" s="154"/>
      <c r="CA46" s="155"/>
      <c r="CB46" s="154"/>
      <c r="CC46" s="155"/>
      <c r="CD46" s="154"/>
      <c r="CE46" s="155"/>
      <c r="CF46"/>
      <c r="CG46" s="154"/>
      <c r="CH46" s="155"/>
      <c r="CI46" s="154"/>
      <c r="CJ46" s="155"/>
    </row>
    <row r="47" spans="1:1492" s="151" customFormat="1" ht="15.6" customHeight="1" x14ac:dyDescent="0.3">
      <c r="A47" s="151" t="s">
        <v>254</v>
      </c>
      <c r="B47" s="170"/>
      <c r="C47" s="165"/>
      <c r="D47" s="165"/>
      <c r="E47" s="165"/>
      <c r="F47" s="165"/>
      <c r="G47" s="165"/>
      <c r="H47" s="165"/>
      <c r="I47" s="165"/>
      <c r="J47" s="165"/>
      <c r="K47" s="165"/>
      <c r="L47" s="165"/>
      <c r="M47" s="165"/>
      <c r="N47" s="165"/>
      <c r="O47" s="165"/>
      <c r="P47" s="165"/>
      <c r="Q47" s="165"/>
      <c r="R47" s="165"/>
      <c r="S47" s="165"/>
      <c r="T47" s="165"/>
      <c r="U47" s="165"/>
      <c r="V47" s="165"/>
      <c r="W47" s="165"/>
      <c r="X47" s="165"/>
      <c r="Y47" s="165"/>
      <c r="Z47" s="165"/>
      <c r="AA47" s="165"/>
      <c r="AB47" s="330"/>
      <c r="AC47" s="165"/>
      <c r="AD47" s="330"/>
      <c r="AE47" s="165"/>
      <c r="AF47" s="282"/>
      <c r="AG47" s="167"/>
      <c r="AH47" s="282"/>
      <c r="AI47" s="167"/>
      <c r="AJ47" s="282"/>
      <c r="AK47" s="167"/>
      <c r="AL47" s="282"/>
      <c r="AM47" s="167"/>
      <c r="AN47" s="214"/>
      <c r="AO47" s="167"/>
      <c r="AP47" s="166"/>
      <c r="AQ47" s="167"/>
      <c r="AR47" s="214"/>
      <c r="AS47" s="167"/>
      <c r="AT47" s="166"/>
      <c r="AU47" s="167"/>
      <c r="AV47" s="214"/>
      <c r="AW47" s="167"/>
      <c r="AX47" s="166"/>
      <c r="AY47" s="167"/>
      <c r="AZ47" s="214"/>
      <c r="BA47" s="167"/>
      <c r="BB47" s="166"/>
      <c r="BC47" s="167"/>
      <c r="BD47" s="214"/>
      <c r="BE47" s="167"/>
      <c r="BF47" s="166"/>
      <c r="BG47" s="167"/>
      <c r="BH47" s="214"/>
      <c r="BI47" s="167"/>
      <c r="BJ47" s="166"/>
      <c r="BK47" s="167"/>
      <c r="BL47" s="214"/>
      <c r="BM47" s="167"/>
      <c r="BN47" s="166"/>
      <c r="BO47" s="167"/>
      <c r="BP47" s="214"/>
      <c r="BQ47" s="167"/>
      <c r="BR47" s="166"/>
      <c r="BS47" s="167"/>
      <c r="BT47" s="214"/>
      <c r="BU47" s="167"/>
      <c r="BV47" s="166"/>
      <c r="BW47" s="167"/>
      <c r="BX47" s="214"/>
      <c r="BY47" s="167"/>
      <c r="BZ47" s="166"/>
      <c r="CA47" s="167"/>
      <c r="CB47" s="166"/>
      <c r="CC47" s="167"/>
      <c r="CD47" s="166"/>
      <c r="CE47" s="167"/>
      <c r="CG47" s="166"/>
      <c r="CH47" s="167"/>
      <c r="CI47" s="166"/>
      <c r="CJ47" s="167"/>
      <c r="CK47" s="22"/>
      <c r="CL47" s="22"/>
      <c r="CM47" s="22"/>
      <c r="CN47" s="22"/>
      <c r="CO47" s="22"/>
      <c r="CP47" s="22"/>
      <c r="CQ47" s="22"/>
      <c r="CR47" s="22"/>
      <c r="CS47" s="22"/>
      <c r="CT47" s="22"/>
      <c r="CU47" s="22"/>
      <c r="CV47" s="22"/>
      <c r="CW47" s="22"/>
      <c r="CX47" s="22"/>
      <c r="CY47" s="22"/>
      <c r="CZ47" s="22"/>
      <c r="DA47" s="22"/>
      <c r="DB47" s="22"/>
      <c r="DC47" s="22"/>
      <c r="DD47" s="22"/>
      <c r="DE47" s="22"/>
      <c r="DF47" s="22"/>
      <c r="DG47" s="22"/>
      <c r="DH47" s="22"/>
      <c r="DI47" s="22"/>
      <c r="DJ47" s="22"/>
      <c r="DK47" s="22"/>
      <c r="DL47" s="22"/>
      <c r="DM47" s="22"/>
      <c r="DN47" s="22"/>
      <c r="DO47" s="22"/>
      <c r="DP47" s="22"/>
      <c r="DQ47" s="22"/>
      <c r="DR47" s="22"/>
      <c r="DS47" s="22"/>
      <c r="DT47" s="22"/>
      <c r="DU47" s="22"/>
      <c r="DV47" s="22"/>
      <c r="DW47" s="22"/>
      <c r="DX47" s="22"/>
      <c r="DY47" s="22"/>
      <c r="DZ47" s="22"/>
      <c r="EA47" s="22"/>
      <c r="EB47" s="22"/>
      <c r="EC47" s="22"/>
      <c r="ED47" s="22"/>
      <c r="EE47" s="22"/>
      <c r="EF47" s="22"/>
      <c r="EG47" s="22"/>
      <c r="EH47" s="22"/>
      <c r="EI47" s="22"/>
      <c r="EJ47" s="22"/>
      <c r="EK47" s="22"/>
      <c r="EL47" s="22"/>
      <c r="EM47" s="22"/>
      <c r="EN47" s="22"/>
      <c r="EO47" s="22"/>
      <c r="EP47" s="22"/>
      <c r="EQ47" s="22"/>
      <c r="ER47" s="22"/>
      <c r="ES47" s="22"/>
      <c r="ET47" s="22"/>
      <c r="EU47" s="22"/>
      <c r="EV47" s="22"/>
      <c r="EW47" s="22"/>
      <c r="EX47" s="22"/>
      <c r="EY47" s="22"/>
      <c r="EZ47" s="22"/>
      <c r="FA47" s="22"/>
      <c r="FB47" s="22"/>
      <c r="FC47" s="22"/>
      <c r="FD47" s="22"/>
      <c r="FE47" s="22"/>
      <c r="FF47" s="22"/>
      <c r="FG47" s="22"/>
      <c r="FH47" s="22"/>
      <c r="FI47" s="22"/>
      <c r="FJ47" s="22"/>
      <c r="FK47" s="22"/>
      <c r="FL47" s="22"/>
      <c r="FM47" s="22"/>
      <c r="FN47" s="22"/>
      <c r="FO47" s="22"/>
      <c r="FP47" s="22"/>
      <c r="FQ47" s="22"/>
      <c r="FR47" s="22"/>
      <c r="FS47" s="22"/>
      <c r="FT47" s="22"/>
      <c r="FU47" s="22"/>
      <c r="FV47" s="22"/>
      <c r="FW47" s="22"/>
      <c r="FX47" s="22"/>
      <c r="FY47" s="22"/>
      <c r="FZ47" s="22"/>
      <c r="GA47" s="22"/>
      <c r="GB47" s="22"/>
      <c r="GC47" s="22"/>
      <c r="GD47" s="22"/>
      <c r="GE47" s="22"/>
      <c r="GF47" s="22"/>
      <c r="GG47" s="22"/>
      <c r="GH47" s="22"/>
      <c r="GI47" s="22"/>
      <c r="GJ47" s="22"/>
      <c r="GK47" s="22"/>
      <c r="GL47" s="22"/>
      <c r="GM47" s="22"/>
      <c r="GN47" s="22"/>
      <c r="GO47" s="22"/>
      <c r="GP47" s="22"/>
      <c r="GQ47" s="22"/>
      <c r="GR47" s="22"/>
      <c r="GS47" s="22"/>
      <c r="GT47" s="22"/>
      <c r="GU47" s="22"/>
      <c r="GV47" s="22"/>
      <c r="GW47" s="22"/>
      <c r="GX47" s="22"/>
      <c r="GY47" s="22"/>
      <c r="GZ47" s="22"/>
      <c r="HA47" s="22"/>
      <c r="HB47" s="22"/>
      <c r="HC47" s="22"/>
      <c r="HD47" s="22"/>
      <c r="HE47" s="22"/>
      <c r="HF47" s="22"/>
      <c r="HG47" s="22"/>
      <c r="HH47" s="22"/>
      <c r="HI47" s="22"/>
      <c r="HJ47" s="22"/>
      <c r="HK47" s="22"/>
      <c r="HL47" s="22"/>
      <c r="HM47" s="22"/>
      <c r="HN47" s="22"/>
      <c r="HO47" s="22"/>
      <c r="HP47" s="22"/>
      <c r="HQ47" s="22"/>
      <c r="HR47" s="22"/>
      <c r="HS47" s="22"/>
      <c r="HT47" s="22"/>
      <c r="HU47" s="22"/>
      <c r="HV47" s="22"/>
      <c r="HW47" s="22"/>
      <c r="HX47" s="22"/>
      <c r="HY47" s="22"/>
      <c r="HZ47" s="22"/>
      <c r="IA47" s="22"/>
      <c r="IB47" s="22"/>
      <c r="IC47" s="22"/>
      <c r="ID47" s="22"/>
      <c r="IE47" s="22"/>
      <c r="IF47" s="22"/>
      <c r="IG47" s="22"/>
      <c r="IH47" s="22"/>
      <c r="II47" s="22"/>
      <c r="IJ47" s="22"/>
      <c r="IK47" s="22"/>
      <c r="IL47" s="22"/>
      <c r="IM47" s="22"/>
      <c r="IN47" s="22"/>
      <c r="IO47" s="22"/>
      <c r="IP47" s="22"/>
      <c r="IQ47" s="22"/>
      <c r="IR47" s="22"/>
      <c r="IS47" s="22"/>
      <c r="IT47" s="22"/>
      <c r="IU47" s="22"/>
      <c r="IV47" s="22"/>
      <c r="IW47" s="22"/>
      <c r="IX47" s="22"/>
      <c r="IY47" s="22"/>
      <c r="IZ47" s="22"/>
      <c r="JA47" s="22"/>
      <c r="JB47" s="22"/>
      <c r="JC47" s="22"/>
      <c r="JD47" s="22"/>
      <c r="JE47" s="22"/>
      <c r="JF47" s="22"/>
      <c r="JG47" s="22"/>
      <c r="JH47" s="22"/>
      <c r="JI47" s="22"/>
      <c r="JJ47" s="22"/>
      <c r="JK47" s="22"/>
      <c r="JL47" s="22"/>
      <c r="JM47" s="22"/>
      <c r="JN47" s="22"/>
      <c r="JO47" s="22"/>
      <c r="JP47" s="22"/>
      <c r="JQ47" s="22"/>
      <c r="JR47" s="22"/>
      <c r="JS47" s="22"/>
      <c r="JT47" s="22"/>
      <c r="JU47" s="22"/>
      <c r="JV47" s="22"/>
      <c r="JW47" s="22"/>
      <c r="JX47" s="22"/>
      <c r="JY47" s="22"/>
      <c r="JZ47" s="22"/>
      <c r="KA47" s="22"/>
      <c r="KB47" s="22"/>
      <c r="KC47" s="22"/>
      <c r="KD47" s="22"/>
      <c r="KE47" s="22"/>
      <c r="KF47" s="22"/>
      <c r="KG47" s="22"/>
      <c r="KH47" s="22"/>
      <c r="KI47" s="22"/>
      <c r="KJ47" s="22"/>
      <c r="KK47" s="22"/>
      <c r="KL47" s="22"/>
      <c r="KM47" s="22"/>
      <c r="KN47" s="22"/>
      <c r="KO47" s="22"/>
      <c r="KP47" s="22"/>
      <c r="KQ47" s="22"/>
      <c r="KR47" s="22"/>
      <c r="KS47" s="22"/>
      <c r="KT47" s="22"/>
      <c r="KU47" s="22"/>
      <c r="KV47" s="22"/>
      <c r="KW47" s="22"/>
      <c r="KX47" s="22"/>
      <c r="KY47" s="22"/>
      <c r="KZ47" s="22"/>
      <c r="LA47" s="22"/>
      <c r="LB47" s="22"/>
      <c r="LC47" s="22"/>
      <c r="LD47" s="22"/>
      <c r="LE47" s="22"/>
      <c r="LF47" s="22"/>
      <c r="LG47" s="22"/>
      <c r="LH47" s="22"/>
      <c r="LI47" s="22"/>
      <c r="LJ47" s="22"/>
      <c r="LK47" s="22"/>
      <c r="LL47" s="22"/>
      <c r="LM47" s="22"/>
      <c r="LN47" s="22"/>
      <c r="LO47" s="22"/>
      <c r="LP47" s="22"/>
      <c r="LQ47" s="22"/>
      <c r="LR47" s="22"/>
      <c r="LS47" s="22"/>
      <c r="LT47" s="22"/>
      <c r="LU47" s="22"/>
      <c r="LV47" s="22"/>
      <c r="LW47" s="22"/>
      <c r="LX47" s="22"/>
      <c r="LY47" s="22"/>
      <c r="LZ47" s="22"/>
      <c r="MA47" s="22"/>
      <c r="MB47" s="22"/>
      <c r="MC47" s="22"/>
      <c r="MD47" s="22"/>
      <c r="ME47" s="22"/>
      <c r="MF47" s="22"/>
      <c r="MG47" s="22"/>
      <c r="MH47" s="22"/>
      <c r="MI47" s="22"/>
      <c r="MJ47" s="22"/>
      <c r="MK47" s="22"/>
      <c r="ML47" s="22"/>
      <c r="MM47" s="22"/>
      <c r="MN47" s="22"/>
      <c r="MO47" s="22"/>
      <c r="MP47" s="22"/>
      <c r="MQ47" s="22"/>
      <c r="MR47" s="22"/>
      <c r="MS47" s="22"/>
      <c r="MT47" s="22"/>
      <c r="MU47" s="22"/>
      <c r="MV47" s="22"/>
      <c r="MW47" s="22"/>
      <c r="MX47" s="22"/>
      <c r="MY47" s="22"/>
      <c r="MZ47" s="22"/>
      <c r="NA47" s="22"/>
      <c r="NB47" s="22"/>
      <c r="NC47" s="22"/>
      <c r="ND47" s="22"/>
      <c r="NE47" s="22"/>
      <c r="NF47" s="22"/>
      <c r="NG47" s="22"/>
      <c r="NH47" s="22"/>
      <c r="NI47" s="22"/>
      <c r="NJ47" s="22"/>
      <c r="NK47" s="22"/>
      <c r="NL47" s="22"/>
      <c r="NM47" s="22"/>
      <c r="NN47" s="22"/>
      <c r="NO47" s="22"/>
      <c r="NP47" s="22"/>
      <c r="NQ47" s="22"/>
      <c r="NR47" s="22"/>
      <c r="NS47" s="22"/>
      <c r="NT47" s="22"/>
      <c r="NU47" s="22"/>
      <c r="NV47" s="22"/>
      <c r="NW47" s="22"/>
      <c r="NX47" s="22"/>
      <c r="NY47" s="22"/>
      <c r="NZ47" s="22"/>
      <c r="OA47" s="22"/>
      <c r="OB47" s="22"/>
      <c r="OC47" s="22"/>
      <c r="OD47" s="22"/>
      <c r="OE47" s="22"/>
      <c r="OF47" s="22"/>
      <c r="OG47" s="22"/>
      <c r="OH47" s="22"/>
      <c r="OI47" s="22"/>
      <c r="OJ47" s="22"/>
      <c r="OK47" s="22"/>
      <c r="OL47" s="22"/>
      <c r="OM47" s="22"/>
      <c r="ON47" s="22"/>
      <c r="OO47" s="22"/>
      <c r="OP47" s="22"/>
      <c r="OQ47" s="22"/>
      <c r="OR47" s="22"/>
      <c r="OS47" s="22"/>
      <c r="OT47" s="22"/>
      <c r="OU47" s="22"/>
      <c r="OV47" s="22"/>
      <c r="OW47" s="22"/>
      <c r="OX47" s="22"/>
      <c r="OY47" s="22"/>
      <c r="OZ47" s="22"/>
      <c r="PA47" s="22"/>
      <c r="PB47" s="22"/>
      <c r="PC47" s="22"/>
      <c r="PD47" s="22"/>
      <c r="PE47" s="22"/>
      <c r="PF47" s="22"/>
      <c r="PG47" s="22"/>
      <c r="PH47" s="22"/>
      <c r="PI47" s="22"/>
      <c r="PJ47" s="22"/>
      <c r="PK47" s="22"/>
      <c r="PL47" s="22"/>
      <c r="PM47" s="22"/>
      <c r="PN47" s="22"/>
      <c r="PO47" s="22"/>
      <c r="PP47" s="22"/>
      <c r="PQ47" s="22"/>
      <c r="PR47" s="22"/>
      <c r="PS47" s="22"/>
      <c r="PT47" s="22"/>
      <c r="PU47" s="22"/>
      <c r="PV47" s="22"/>
      <c r="PW47" s="22"/>
      <c r="PX47" s="22"/>
      <c r="PY47" s="22"/>
      <c r="PZ47" s="22"/>
      <c r="QA47" s="22"/>
      <c r="QB47" s="22"/>
      <c r="QC47" s="22"/>
      <c r="QD47" s="22"/>
      <c r="QE47" s="22"/>
      <c r="QF47" s="22"/>
      <c r="QG47" s="22"/>
      <c r="QH47" s="22"/>
      <c r="QI47" s="22"/>
      <c r="QJ47" s="22"/>
      <c r="QK47" s="22"/>
      <c r="QL47" s="22"/>
      <c r="QM47" s="22"/>
      <c r="QN47" s="22"/>
      <c r="QO47" s="22"/>
      <c r="QP47" s="22"/>
      <c r="QQ47" s="22"/>
      <c r="QR47" s="22"/>
      <c r="QS47" s="22"/>
      <c r="QT47" s="22"/>
      <c r="QU47" s="22"/>
      <c r="QV47" s="22"/>
      <c r="QW47" s="22"/>
      <c r="QX47" s="22"/>
      <c r="QY47" s="22"/>
      <c r="QZ47" s="22"/>
      <c r="RA47" s="22"/>
      <c r="RB47" s="22"/>
      <c r="RC47" s="22"/>
      <c r="RD47" s="22"/>
      <c r="RE47" s="22"/>
      <c r="RF47" s="22"/>
      <c r="RG47" s="22"/>
      <c r="RH47" s="22"/>
      <c r="RI47" s="22"/>
      <c r="RJ47" s="22"/>
      <c r="RK47" s="22"/>
      <c r="RL47" s="22"/>
      <c r="RM47" s="22"/>
      <c r="RN47" s="22"/>
      <c r="RO47" s="22"/>
      <c r="RP47" s="22"/>
      <c r="RQ47" s="22"/>
      <c r="RR47" s="22"/>
      <c r="RS47" s="22"/>
      <c r="RT47" s="22"/>
      <c r="RU47" s="22"/>
      <c r="RV47" s="22"/>
      <c r="RW47" s="22"/>
      <c r="RX47" s="22"/>
      <c r="RY47" s="22"/>
      <c r="RZ47" s="22"/>
      <c r="SA47" s="22"/>
      <c r="SB47" s="22"/>
      <c r="SC47" s="22"/>
      <c r="SD47" s="22"/>
      <c r="SE47" s="22"/>
      <c r="SF47" s="22"/>
      <c r="SG47" s="22"/>
      <c r="SH47" s="22"/>
      <c r="SI47" s="22"/>
      <c r="SJ47" s="22"/>
      <c r="SK47" s="22"/>
      <c r="SL47" s="22"/>
      <c r="SM47" s="22"/>
      <c r="SN47" s="22"/>
      <c r="SO47" s="22"/>
      <c r="SP47" s="22"/>
      <c r="SQ47" s="22"/>
      <c r="SR47" s="22"/>
      <c r="SS47" s="22"/>
      <c r="ST47" s="22"/>
      <c r="SU47" s="22"/>
      <c r="SV47" s="22"/>
      <c r="SW47" s="22"/>
      <c r="SX47" s="22"/>
      <c r="SY47" s="22"/>
      <c r="SZ47" s="22"/>
      <c r="TA47" s="22"/>
      <c r="TB47" s="22"/>
      <c r="TC47" s="22"/>
      <c r="TD47" s="22"/>
      <c r="TE47" s="22"/>
      <c r="TF47" s="22"/>
      <c r="TG47" s="22"/>
      <c r="TH47" s="22"/>
      <c r="TI47" s="22"/>
      <c r="TJ47" s="22"/>
      <c r="TK47" s="22"/>
      <c r="TL47" s="22"/>
      <c r="TM47" s="22"/>
      <c r="TN47" s="22"/>
      <c r="TO47" s="22"/>
      <c r="TP47" s="22"/>
      <c r="TQ47" s="22"/>
      <c r="TR47" s="22"/>
      <c r="TS47" s="22"/>
      <c r="TT47" s="22"/>
      <c r="TU47" s="22"/>
      <c r="TV47" s="22"/>
      <c r="TW47" s="22"/>
      <c r="TX47" s="22"/>
      <c r="TY47" s="22"/>
      <c r="TZ47" s="22"/>
      <c r="UA47" s="22"/>
      <c r="UB47" s="22"/>
      <c r="UC47" s="22"/>
      <c r="UD47" s="22"/>
      <c r="UE47" s="22"/>
      <c r="UF47" s="22"/>
      <c r="UG47" s="22"/>
      <c r="UH47" s="22"/>
      <c r="UI47" s="22"/>
      <c r="UJ47" s="22"/>
      <c r="UK47" s="22"/>
      <c r="UL47" s="22"/>
      <c r="UM47" s="22"/>
      <c r="UN47" s="22"/>
      <c r="UO47" s="22"/>
      <c r="UP47" s="22"/>
      <c r="UQ47" s="22"/>
      <c r="UR47" s="22"/>
      <c r="US47" s="22"/>
      <c r="UT47" s="22"/>
      <c r="UU47" s="22"/>
      <c r="UV47" s="22"/>
      <c r="UW47" s="22"/>
      <c r="UX47" s="22"/>
      <c r="UY47" s="22"/>
      <c r="UZ47" s="22"/>
      <c r="VA47" s="22"/>
      <c r="VB47" s="22"/>
      <c r="VC47" s="22"/>
      <c r="VD47" s="22"/>
      <c r="VE47" s="22"/>
      <c r="VF47" s="22"/>
      <c r="VG47" s="22"/>
      <c r="VH47" s="22"/>
      <c r="VI47" s="22"/>
      <c r="VJ47" s="22"/>
      <c r="VK47" s="22"/>
      <c r="VL47" s="22"/>
      <c r="VM47" s="22"/>
      <c r="VN47" s="22"/>
      <c r="VO47" s="22"/>
      <c r="VP47" s="22"/>
      <c r="VQ47" s="22"/>
      <c r="VR47" s="22"/>
      <c r="VS47" s="22"/>
      <c r="VT47" s="22"/>
      <c r="VU47" s="22"/>
      <c r="VV47" s="22"/>
      <c r="VW47" s="22"/>
      <c r="VX47" s="22"/>
      <c r="VY47" s="22"/>
      <c r="VZ47" s="22"/>
      <c r="WA47" s="22"/>
      <c r="WB47" s="22"/>
      <c r="WC47" s="22"/>
      <c r="WD47" s="22"/>
      <c r="WE47" s="22"/>
      <c r="WF47" s="22"/>
      <c r="WG47" s="22"/>
      <c r="WH47" s="22"/>
      <c r="WI47" s="22"/>
      <c r="WJ47" s="22"/>
      <c r="WK47" s="22"/>
      <c r="WL47" s="22"/>
      <c r="WM47" s="22"/>
      <c r="WN47" s="22"/>
      <c r="WO47" s="22"/>
      <c r="WP47" s="22"/>
      <c r="WQ47" s="22"/>
      <c r="WR47" s="22"/>
      <c r="WS47" s="22"/>
      <c r="WT47" s="22"/>
      <c r="WU47" s="22"/>
      <c r="WV47" s="22"/>
      <c r="WW47" s="22"/>
      <c r="WX47" s="22"/>
      <c r="WY47" s="22"/>
      <c r="WZ47" s="22"/>
      <c r="XA47" s="22"/>
      <c r="XB47" s="22"/>
      <c r="XC47" s="22"/>
      <c r="XD47" s="22"/>
      <c r="XE47" s="22"/>
      <c r="XF47" s="22"/>
      <c r="XG47" s="22"/>
      <c r="XH47" s="22"/>
      <c r="XI47" s="22"/>
      <c r="XJ47" s="22"/>
      <c r="XK47" s="22"/>
      <c r="XL47" s="22"/>
      <c r="XM47" s="22"/>
      <c r="XN47" s="22"/>
      <c r="XO47" s="22"/>
      <c r="XP47" s="22"/>
      <c r="XQ47" s="22"/>
      <c r="XR47" s="22"/>
      <c r="XS47" s="22"/>
      <c r="XT47" s="22"/>
      <c r="XU47" s="22"/>
      <c r="XV47" s="22"/>
      <c r="XW47" s="22"/>
      <c r="XX47" s="22"/>
      <c r="XY47" s="22"/>
      <c r="XZ47" s="22"/>
      <c r="YA47" s="22"/>
      <c r="YB47" s="22"/>
      <c r="YC47" s="22"/>
      <c r="YD47" s="22"/>
      <c r="YE47" s="22"/>
      <c r="YF47" s="22"/>
      <c r="YG47" s="22"/>
      <c r="YH47" s="22"/>
      <c r="YI47" s="22"/>
      <c r="YJ47" s="22"/>
      <c r="YK47" s="22"/>
      <c r="YL47" s="22"/>
      <c r="YM47" s="22"/>
      <c r="YN47" s="22"/>
      <c r="YO47" s="22"/>
      <c r="YP47" s="22"/>
      <c r="YQ47" s="22"/>
      <c r="YR47" s="22"/>
      <c r="YS47" s="22"/>
      <c r="YT47" s="22"/>
      <c r="YU47" s="22"/>
      <c r="YV47" s="22"/>
      <c r="YW47" s="22"/>
      <c r="YX47" s="22"/>
      <c r="YY47" s="22"/>
      <c r="YZ47" s="22"/>
      <c r="ZA47" s="22"/>
      <c r="ZB47" s="22"/>
      <c r="ZC47" s="22"/>
      <c r="ZD47" s="22"/>
      <c r="ZE47" s="22"/>
      <c r="ZF47" s="22"/>
      <c r="ZG47" s="22"/>
      <c r="ZH47" s="22"/>
      <c r="ZI47" s="22"/>
      <c r="ZJ47" s="22"/>
      <c r="ZK47" s="22"/>
      <c r="ZL47" s="22"/>
      <c r="ZM47" s="22"/>
      <c r="ZN47" s="22"/>
      <c r="ZO47" s="22"/>
      <c r="ZP47" s="22"/>
      <c r="ZQ47" s="22"/>
      <c r="ZR47" s="22"/>
      <c r="ZS47" s="22"/>
      <c r="ZT47" s="22"/>
      <c r="ZU47" s="22"/>
      <c r="ZV47" s="22"/>
      <c r="ZW47" s="22"/>
      <c r="ZX47" s="22"/>
      <c r="ZY47" s="22"/>
      <c r="ZZ47" s="22"/>
      <c r="AAA47" s="22"/>
      <c r="AAB47" s="22"/>
      <c r="AAC47" s="22"/>
      <c r="AAD47" s="22"/>
      <c r="AAE47" s="22"/>
      <c r="AAF47" s="22"/>
      <c r="AAG47" s="22"/>
      <c r="AAH47" s="22"/>
      <c r="AAI47" s="22"/>
      <c r="AAJ47" s="22"/>
      <c r="AAK47" s="22"/>
      <c r="AAL47" s="22"/>
      <c r="AAM47" s="22"/>
      <c r="AAN47" s="22"/>
      <c r="AAO47" s="22"/>
      <c r="AAP47" s="22"/>
      <c r="AAQ47" s="22"/>
      <c r="AAR47" s="22"/>
      <c r="AAS47" s="22"/>
      <c r="AAT47" s="22"/>
      <c r="AAU47" s="22"/>
      <c r="AAV47" s="22"/>
      <c r="AAW47" s="22"/>
      <c r="AAX47" s="22"/>
      <c r="AAY47" s="22"/>
      <c r="AAZ47" s="22"/>
      <c r="ABA47" s="22"/>
      <c r="ABB47" s="22"/>
      <c r="ABC47" s="22"/>
      <c r="ABD47" s="22"/>
      <c r="ABE47" s="22"/>
      <c r="ABF47" s="22"/>
      <c r="ABG47" s="22"/>
      <c r="ABH47" s="22"/>
      <c r="ABI47" s="22"/>
      <c r="ABJ47" s="22"/>
      <c r="ABK47" s="22"/>
      <c r="ABL47" s="22"/>
      <c r="ABM47" s="22"/>
      <c r="ABN47" s="22"/>
      <c r="ABO47" s="22"/>
      <c r="ABP47" s="22"/>
      <c r="ABQ47" s="22"/>
      <c r="ABR47" s="22"/>
      <c r="ABS47" s="22"/>
      <c r="ABT47" s="22"/>
      <c r="ABU47" s="22"/>
      <c r="ABV47" s="22"/>
      <c r="ABW47" s="22"/>
      <c r="ABX47" s="22"/>
      <c r="ABY47" s="22"/>
      <c r="ABZ47" s="22"/>
      <c r="ACA47" s="22"/>
      <c r="ACB47" s="22"/>
      <c r="ACC47" s="22"/>
      <c r="ACD47" s="22"/>
      <c r="ACE47" s="22"/>
      <c r="ACF47" s="22"/>
      <c r="ACG47" s="22"/>
      <c r="ACH47" s="22"/>
      <c r="ACI47" s="22"/>
      <c r="ACJ47" s="22"/>
      <c r="ACK47" s="22"/>
      <c r="ACL47" s="22"/>
      <c r="ACM47" s="22"/>
      <c r="ACN47" s="22"/>
      <c r="ACO47" s="22"/>
      <c r="ACP47" s="22"/>
      <c r="ACQ47" s="22"/>
      <c r="ACR47" s="22"/>
      <c r="ACS47" s="22"/>
      <c r="ACT47" s="22"/>
      <c r="ACU47" s="22"/>
      <c r="ACV47" s="22"/>
      <c r="ACW47" s="22"/>
      <c r="ACX47" s="22"/>
      <c r="ACY47" s="22"/>
      <c r="ACZ47" s="22"/>
      <c r="ADA47" s="22"/>
      <c r="ADB47" s="22"/>
      <c r="ADC47" s="22"/>
      <c r="ADD47" s="22"/>
      <c r="ADE47" s="22"/>
      <c r="ADF47" s="22"/>
      <c r="ADG47" s="22"/>
      <c r="ADH47" s="22"/>
      <c r="ADI47" s="22"/>
      <c r="ADJ47" s="22"/>
      <c r="ADK47" s="22"/>
      <c r="ADL47" s="22"/>
      <c r="ADM47" s="22"/>
      <c r="ADN47" s="22"/>
      <c r="ADO47" s="22"/>
      <c r="ADP47" s="22"/>
      <c r="ADQ47" s="22"/>
      <c r="ADR47" s="22"/>
      <c r="ADS47" s="22"/>
      <c r="ADT47" s="22"/>
      <c r="ADU47" s="22"/>
      <c r="ADV47" s="22"/>
      <c r="ADW47" s="22"/>
      <c r="ADX47" s="22"/>
      <c r="ADY47" s="22"/>
      <c r="ADZ47" s="22"/>
      <c r="AEA47" s="22"/>
      <c r="AEB47" s="22"/>
      <c r="AEC47" s="22"/>
      <c r="AED47" s="22"/>
      <c r="AEE47" s="22"/>
      <c r="AEF47" s="22"/>
      <c r="AEG47" s="22"/>
      <c r="AEH47" s="22"/>
      <c r="AEI47" s="22"/>
      <c r="AEJ47" s="22"/>
      <c r="AEK47" s="22"/>
      <c r="AEL47" s="22"/>
      <c r="AEM47" s="22"/>
      <c r="AEN47" s="22"/>
      <c r="AEO47" s="22"/>
      <c r="AEP47" s="22"/>
      <c r="AEQ47" s="22"/>
      <c r="AER47" s="22"/>
      <c r="AES47" s="22"/>
      <c r="AET47" s="22"/>
      <c r="AEU47" s="22"/>
      <c r="AEV47" s="22"/>
      <c r="AEW47" s="22"/>
      <c r="AEX47" s="22"/>
      <c r="AEY47" s="22"/>
      <c r="AEZ47" s="22"/>
      <c r="AFA47" s="22"/>
      <c r="AFB47" s="22"/>
      <c r="AFC47" s="22"/>
      <c r="AFD47" s="22"/>
      <c r="AFE47" s="22"/>
      <c r="AFF47" s="22"/>
      <c r="AFG47" s="22"/>
      <c r="AFH47" s="22"/>
      <c r="AFI47" s="22"/>
      <c r="AFJ47" s="22"/>
      <c r="AFK47" s="22"/>
      <c r="AFL47" s="22"/>
      <c r="AFM47" s="22"/>
      <c r="AFN47" s="22"/>
      <c r="AFO47" s="22"/>
      <c r="AFP47" s="22"/>
      <c r="AFQ47" s="22"/>
      <c r="AFR47" s="22"/>
      <c r="AFS47" s="22"/>
      <c r="AFT47" s="22"/>
      <c r="AFU47" s="22"/>
      <c r="AFV47" s="22"/>
      <c r="AFW47" s="22"/>
      <c r="AFX47" s="22"/>
      <c r="AFY47" s="22"/>
      <c r="AFZ47" s="22"/>
      <c r="AGA47" s="22"/>
      <c r="AGB47" s="22"/>
      <c r="AGC47" s="22"/>
      <c r="AGD47" s="22"/>
      <c r="AGE47" s="22"/>
      <c r="AGF47" s="22"/>
      <c r="AGG47" s="22"/>
      <c r="AGH47" s="22"/>
      <c r="AGI47" s="22"/>
      <c r="AGJ47" s="22"/>
      <c r="AGK47" s="22"/>
      <c r="AGL47" s="22"/>
      <c r="AGM47" s="22"/>
      <c r="AGN47" s="22"/>
      <c r="AGO47" s="22"/>
      <c r="AGP47" s="22"/>
      <c r="AGQ47" s="22"/>
      <c r="AGR47" s="22"/>
      <c r="AGS47" s="22"/>
      <c r="AGT47" s="22"/>
      <c r="AGU47" s="22"/>
      <c r="AGV47" s="22"/>
      <c r="AGW47" s="22"/>
      <c r="AGX47" s="22"/>
      <c r="AGY47" s="22"/>
      <c r="AGZ47" s="22"/>
      <c r="AHA47" s="22"/>
      <c r="AHB47" s="22"/>
      <c r="AHC47" s="22"/>
      <c r="AHD47" s="22"/>
      <c r="AHE47" s="22"/>
      <c r="AHF47" s="22"/>
      <c r="AHG47" s="22"/>
      <c r="AHH47" s="22"/>
      <c r="AHI47" s="22"/>
      <c r="AHJ47" s="22"/>
      <c r="AHK47" s="22"/>
      <c r="AHL47" s="22"/>
      <c r="AHM47" s="22"/>
      <c r="AHN47" s="22"/>
      <c r="AHO47" s="22"/>
      <c r="AHP47" s="22"/>
      <c r="AHQ47" s="22"/>
      <c r="AHR47" s="22"/>
      <c r="AHS47" s="22"/>
      <c r="AHT47" s="22"/>
      <c r="AHU47" s="22"/>
      <c r="AHV47" s="22"/>
      <c r="AHW47" s="22"/>
      <c r="AHX47" s="22"/>
      <c r="AHY47" s="22"/>
      <c r="AHZ47" s="22"/>
      <c r="AIA47" s="22"/>
      <c r="AIB47" s="22"/>
      <c r="AIC47" s="22"/>
      <c r="AID47" s="22"/>
      <c r="AIE47" s="22"/>
      <c r="AIF47" s="22"/>
      <c r="AIG47" s="22"/>
      <c r="AIH47" s="22"/>
      <c r="AII47" s="22"/>
      <c r="AIJ47" s="22"/>
      <c r="AIK47" s="22"/>
      <c r="AIL47" s="22"/>
      <c r="AIM47" s="22"/>
      <c r="AIN47" s="22"/>
      <c r="AIO47" s="22"/>
      <c r="AIP47" s="22"/>
      <c r="AIQ47" s="22"/>
      <c r="AIR47" s="22"/>
      <c r="AIS47" s="22"/>
      <c r="AIT47" s="22"/>
      <c r="AIU47" s="22"/>
      <c r="AIV47" s="22"/>
      <c r="AIW47" s="22"/>
      <c r="AIX47" s="22"/>
      <c r="AIY47" s="22"/>
      <c r="AIZ47" s="22"/>
      <c r="AJA47" s="22"/>
      <c r="AJB47" s="22"/>
      <c r="AJC47" s="22"/>
      <c r="AJD47" s="22"/>
      <c r="AJE47" s="22"/>
      <c r="AJF47" s="22"/>
      <c r="AJG47" s="22"/>
      <c r="AJH47" s="22"/>
      <c r="AJI47" s="22"/>
      <c r="AJJ47" s="22"/>
      <c r="AJK47" s="22"/>
      <c r="AJL47" s="22"/>
      <c r="AJM47" s="22"/>
      <c r="AJN47" s="22"/>
      <c r="AJO47" s="22"/>
      <c r="AJP47" s="22"/>
      <c r="AJQ47" s="22"/>
      <c r="AJR47" s="22"/>
      <c r="AJS47" s="22"/>
      <c r="AJT47" s="22"/>
      <c r="AJU47" s="22"/>
      <c r="AJV47" s="22"/>
      <c r="AJW47" s="22"/>
      <c r="AJX47" s="22"/>
      <c r="AJY47" s="22"/>
      <c r="AJZ47" s="22"/>
      <c r="AKA47" s="22"/>
      <c r="AKB47" s="22"/>
      <c r="AKC47" s="22"/>
      <c r="AKD47" s="22"/>
      <c r="AKE47" s="22"/>
      <c r="AKF47" s="22"/>
      <c r="AKG47" s="22"/>
      <c r="AKH47" s="22"/>
      <c r="AKI47" s="22"/>
      <c r="AKJ47" s="22"/>
      <c r="AKK47" s="22"/>
      <c r="AKL47" s="22"/>
      <c r="AKM47" s="22"/>
      <c r="AKN47" s="22"/>
      <c r="AKO47" s="22"/>
      <c r="AKP47" s="22"/>
      <c r="AKQ47" s="22"/>
      <c r="AKR47" s="22"/>
      <c r="AKS47" s="22"/>
      <c r="AKT47" s="22"/>
      <c r="AKU47" s="22"/>
      <c r="AKV47" s="22"/>
      <c r="AKW47" s="22"/>
      <c r="AKX47" s="22"/>
      <c r="AKY47" s="22"/>
      <c r="AKZ47" s="22"/>
      <c r="ALA47" s="22"/>
      <c r="ALB47" s="22"/>
      <c r="ALC47" s="22"/>
      <c r="ALD47" s="22"/>
      <c r="ALE47" s="22"/>
      <c r="ALF47" s="22"/>
      <c r="ALG47" s="22"/>
      <c r="ALH47" s="22"/>
      <c r="ALI47" s="22"/>
      <c r="ALJ47" s="22"/>
      <c r="ALK47" s="22"/>
      <c r="ALL47" s="22"/>
      <c r="ALM47" s="22"/>
      <c r="ALN47" s="22"/>
      <c r="ALO47" s="22"/>
      <c r="ALP47" s="22"/>
      <c r="ALQ47" s="22"/>
      <c r="ALR47" s="22"/>
      <c r="ALS47" s="22"/>
      <c r="ALT47" s="22"/>
      <c r="ALU47" s="22"/>
      <c r="ALV47" s="22"/>
      <c r="ALW47" s="22"/>
      <c r="ALX47" s="22"/>
      <c r="ALY47" s="22"/>
      <c r="ALZ47" s="22"/>
      <c r="AMA47" s="22"/>
      <c r="AMB47" s="22"/>
      <c r="AMC47" s="22"/>
      <c r="AMD47" s="22"/>
      <c r="AME47" s="22"/>
      <c r="AMF47" s="22"/>
      <c r="AMG47" s="22"/>
      <c r="AMH47" s="22"/>
      <c r="AMI47" s="22"/>
      <c r="AMJ47" s="22"/>
      <c r="AMK47" s="22"/>
      <c r="AML47" s="22"/>
      <c r="AMM47" s="22"/>
      <c r="AMN47" s="22"/>
      <c r="AMO47" s="22"/>
      <c r="AMP47" s="22"/>
      <c r="AMQ47" s="22"/>
      <c r="AMR47" s="22"/>
      <c r="AMS47" s="22"/>
      <c r="AMT47" s="22"/>
      <c r="AMU47" s="22"/>
      <c r="AMV47" s="22"/>
      <c r="AMW47" s="22"/>
      <c r="AMX47" s="22"/>
      <c r="AMY47" s="22"/>
      <c r="AMZ47" s="22"/>
      <c r="ANA47" s="22"/>
      <c r="ANB47" s="22"/>
      <c r="ANC47" s="22"/>
      <c r="AND47" s="22"/>
      <c r="ANE47" s="22"/>
      <c r="ANF47" s="22"/>
      <c r="ANG47" s="22"/>
      <c r="ANH47" s="22"/>
      <c r="ANI47" s="22"/>
      <c r="ANJ47" s="22"/>
      <c r="ANK47" s="22"/>
      <c r="ANL47" s="22"/>
      <c r="ANM47" s="22"/>
      <c r="ANN47" s="22"/>
      <c r="ANO47" s="22"/>
      <c r="ANP47" s="22"/>
      <c r="ANQ47" s="22"/>
      <c r="ANR47" s="22"/>
      <c r="ANS47" s="22"/>
      <c r="ANT47" s="22"/>
      <c r="ANU47" s="22"/>
      <c r="ANV47" s="22"/>
      <c r="ANW47" s="22"/>
      <c r="ANX47" s="22"/>
      <c r="ANY47" s="22"/>
      <c r="ANZ47" s="22"/>
      <c r="AOA47" s="22"/>
      <c r="AOB47" s="22"/>
      <c r="AOC47" s="22"/>
      <c r="AOD47" s="22"/>
      <c r="AOE47" s="22"/>
      <c r="AOF47" s="22"/>
      <c r="AOG47" s="22"/>
      <c r="AOH47" s="22"/>
      <c r="AOI47" s="22"/>
      <c r="AOJ47" s="22"/>
      <c r="AOK47" s="22"/>
      <c r="AOL47" s="22"/>
      <c r="AOM47" s="22"/>
      <c r="AON47" s="22"/>
      <c r="AOO47" s="22"/>
      <c r="AOP47" s="22"/>
      <c r="AOQ47" s="22"/>
      <c r="AOR47" s="22"/>
      <c r="AOS47" s="22"/>
      <c r="AOT47" s="22"/>
      <c r="AOU47" s="22"/>
      <c r="AOV47" s="22"/>
      <c r="AOW47" s="22"/>
      <c r="AOX47" s="22"/>
      <c r="AOY47" s="22"/>
      <c r="AOZ47" s="22"/>
      <c r="APA47" s="22"/>
      <c r="APB47" s="22"/>
      <c r="APC47" s="22"/>
      <c r="APD47" s="22"/>
      <c r="APE47" s="22"/>
      <c r="APF47" s="22"/>
      <c r="APG47" s="22"/>
      <c r="APH47" s="22"/>
      <c r="API47" s="22"/>
      <c r="APJ47" s="22"/>
      <c r="APK47" s="22"/>
      <c r="APL47" s="22"/>
      <c r="APM47" s="22"/>
      <c r="APN47" s="22"/>
      <c r="APO47" s="22"/>
      <c r="APP47" s="22"/>
      <c r="APQ47" s="22"/>
      <c r="APR47" s="22"/>
      <c r="APS47" s="22"/>
      <c r="APT47" s="22"/>
      <c r="APU47" s="22"/>
      <c r="APV47" s="22"/>
      <c r="APW47" s="22"/>
      <c r="APX47" s="22"/>
      <c r="APY47" s="22"/>
      <c r="APZ47" s="22"/>
      <c r="AQA47" s="22"/>
      <c r="AQB47" s="22"/>
      <c r="AQC47" s="22"/>
      <c r="AQD47" s="22"/>
      <c r="AQE47" s="22"/>
      <c r="AQF47" s="22"/>
      <c r="AQG47" s="22"/>
      <c r="AQH47" s="22"/>
      <c r="AQI47" s="22"/>
      <c r="AQJ47" s="22"/>
      <c r="AQK47" s="22"/>
      <c r="AQL47" s="22"/>
      <c r="AQM47" s="22"/>
      <c r="AQN47" s="22"/>
      <c r="AQO47" s="22"/>
      <c r="AQP47" s="22"/>
      <c r="AQQ47" s="22"/>
      <c r="AQR47" s="22"/>
      <c r="AQS47" s="22"/>
      <c r="AQT47" s="22"/>
      <c r="AQU47" s="22"/>
      <c r="AQV47" s="22"/>
      <c r="AQW47" s="22"/>
      <c r="AQX47" s="22"/>
      <c r="AQY47" s="22"/>
      <c r="AQZ47" s="22"/>
      <c r="ARA47" s="22"/>
      <c r="ARB47" s="22"/>
      <c r="ARC47" s="22"/>
      <c r="ARD47" s="22"/>
      <c r="ARE47" s="22"/>
      <c r="ARF47" s="22"/>
      <c r="ARG47" s="22"/>
      <c r="ARH47" s="22"/>
      <c r="ARI47" s="22"/>
      <c r="ARJ47" s="22"/>
      <c r="ARK47" s="22"/>
      <c r="ARL47" s="22"/>
      <c r="ARM47" s="22"/>
      <c r="ARN47" s="22"/>
      <c r="ARO47" s="22"/>
      <c r="ARP47" s="22"/>
      <c r="ARQ47" s="22"/>
      <c r="ARR47" s="22"/>
      <c r="ARS47" s="22"/>
      <c r="ART47" s="22"/>
      <c r="ARU47" s="22"/>
      <c r="ARV47" s="22"/>
      <c r="ARW47" s="22"/>
      <c r="ARX47" s="22"/>
      <c r="ARY47" s="22"/>
      <c r="ARZ47" s="22"/>
      <c r="ASA47" s="22"/>
      <c r="ASB47" s="22"/>
      <c r="ASC47" s="22"/>
      <c r="ASD47" s="22"/>
      <c r="ASE47" s="22"/>
      <c r="ASF47" s="22"/>
      <c r="ASG47" s="22"/>
      <c r="ASH47" s="22"/>
      <c r="ASI47" s="22"/>
      <c r="ASJ47" s="22"/>
      <c r="ASK47" s="22"/>
      <c r="ASL47" s="22"/>
      <c r="ASM47" s="22"/>
      <c r="ASN47" s="22"/>
      <c r="ASO47" s="22"/>
      <c r="ASP47" s="22"/>
      <c r="ASQ47" s="22"/>
      <c r="ASR47" s="22"/>
      <c r="ASS47" s="22"/>
      <c r="AST47" s="22"/>
      <c r="ASU47" s="22"/>
      <c r="ASV47" s="22"/>
      <c r="ASW47" s="22"/>
      <c r="ASX47" s="22"/>
      <c r="ASY47" s="22"/>
      <c r="ASZ47" s="22"/>
      <c r="ATA47" s="22"/>
      <c r="ATB47" s="22"/>
      <c r="ATC47" s="22"/>
      <c r="ATD47" s="22"/>
      <c r="ATE47" s="22"/>
      <c r="ATF47" s="22"/>
      <c r="ATG47" s="22"/>
      <c r="ATH47" s="22"/>
      <c r="ATI47" s="22"/>
      <c r="ATJ47" s="22"/>
      <c r="ATK47" s="22"/>
      <c r="ATL47" s="22"/>
      <c r="ATM47" s="22"/>
      <c r="ATN47" s="22"/>
      <c r="ATO47" s="22"/>
      <c r="ATP47" s="22"/>
      <c r="ATQ47" s="22"/>
      <c r="ATR47" s="22"/>
      <c r="ATS47" s="22"/>
      <c r="ATT47" s="22"/>
      <c r="ATU47" s="22"/>
      <c r="ATV47" s="22"/>
      <c r="ATW47" s="22"/>
      <c r="ATX47" s="22"/>
      <c r="ATY47" s="22"/>
      <c r="ATZ47" s="22"/>
      <c r="AUA47" s="22"/>
      <c r="AUB47" s="22"/>
      <c r="AUC47" s="22"/>
      <c r="AUD47" s="22"/>
      <c r="AUE47" s="22"/>
      <c r="AUF47" s="22"/>
      <c r="AUG47" s="22"/>
      <c r="AUH47" s="22"/>
      <c r="AUI47" s="22"/>
      <c r="AUJ47" s="22"/>
      <c r="AUK47" s="22"/>
      <c r="AUL47" s="22"/>
      <c r="AUM47" s="22"/>
      <c r="AUN47" s="22"/>
      <c r="AUO47" s="22"/>
      <c r="AUP47" s="22"/>
      <c r="AUQ47" s="22"/>
      <c r="AUR47" s="22"/>
      <c r="AUS47" s="22"/>
      <c r="AUT47" s="22"/>
      <c r="AUU47" s="22"/>
      <c r="AUV47" s="22"/>
      <c r="AUW47" s="22"/>
      <c r="AUX47" s="22"/>
      <c r="AUY47" s="22"/>
      <c r="AUZ47" s="22"/>
      <c r="AVA47" s="22"/>
      <c r="AVB47" s="22"/>
      <c r="AVC47" s="22"/>
      <c r="AVD47" s="22"/>
      <c r="AVE47" s="22"/>
      <c r="AVF47" s="22"/>
      <c r="AVG47" s="22"/>
      <c r="AVH47" s="22"/>
      <c r="AVI47" s="22"/>
      <c r="AVJ47" s="22"/>
      <c r="AVK47" s="22"/>
      <c r="AVL47" s="22"/>
      <c r="AVM47" s="22"/>
      <c r="AVN47" s="22"/>
      <c r="AVO47" s="22"/>
      <c r="AVP47" s="22"/>
      <c r="AVQ47" s="22"/>
      <c r="AVR47" s="22"/>
      <c r="AVS47" s="22"/>
      <c r="AVT47" s="22"/>
      <c r="AVU47" s="22"/>
      <c r="AVV47" s="22"/>
      <c r="AVW47" s="22"/>
      <c r="AVX47" s="22"/>
      <c r="AVY47" s="22"/>
      <c r="AVZ47" s="22"/>
      <c r="AWA47" s="22"/>
      <c r="AWB47" s="22"/>
      <c r="AWC47" s="22"/>
      <c r="AWD47" s="22"/>
      <c r="AWE47" s="22"/>
      <c r="AWF47" s="22"/>
      <c r="AWG47" s="22"/>
      <c r="AWH47" s="22"/>
      <c r="AWI47" s="22"/>
      <c r="AWJ47" s="22"/>
      <c r="AWK47" s="22"/>
      <c r="AWL47" s="22"/>
      <c r="AWM47" s="22"/>
      <c r="AWN47" s="22"/>
      <c r="AWO47" s="22"/>
      <c r="AWP47" s="22"/>
      <c r="AWQ47" s="22"/>
      <c r="AWR47" s="22"/>
      <c r="AWS47" s="22"/>
      <c r="AWT47" s="22"/>
      <c r="AWU47" s="22"/>
      <c r="AWV47" s="22"/>
      <c r="AWW47" s="22"/>
      <c r="AWX47" s="22"/>
      <c r="AWY47" s="22"/>
      <c r="AWZ47" s="22"/>
      <c r="AXA47" s="22"/>
      <c r="AXB47" s="22"/>
      <c r="AXC47" s="22"/>
      <c r="AXD47" s="22"/>
      <c r="AXE47" s="22"/>
      <c r="AXF47" s="22"/>
      <c r="AXG47" s="22"/>
      <c r="AXH47" s="22"/>
      <c r="AXI47" s="22"/>
      <c r="AXJ47" s="22"/>
      <c r="AXK47" s="22"/>
      <c r="AXL47" s="22"/>
      <c r="AXM47" s="22"/>
      <c r="AXN47" s="22"/>
      <c r="AXO47" s="22"/>
      <c r="AXP47" s="22"/>
      <c r="AXQ47" s="22"/>
      <c r="AXR47" s="22"/>
      <c r="AXS47" s="22"/>
      <c r="AXT47" s="22"/>
      <c r="AXU47" s="22"/>
      <c r="AXV47" s="22"/>
      <c r="AXW47" s="22"/>
      <c r="AXX47" s="22"/>
      <c r="AXY47" s="22"/>
      <c r="AXZ47" s="22"/>
      <c r="AYA47" s="22"/>
      <c r="AYB47" s="22"/>
      <c r="AYC47" s="22"/>
      <c r="AYD47" s="22"/>
      <c r="AYE47" s="22"/>
      <c r="AYF47" s="22"/>
      <c r="AYG47" s="22"/>
      <c r="AYH47" s="22"/>
      <c r="AYI47" s="22"/>
      <c r="AYJ47" s="22"/>
      <c r="AYK47" s="22"/>
      <c r="AYL47" s="22"/>
      <c r="AYM47" s="22"/>
      <c r="AYN47" s="22"/>
      <c r="AYO47" s="22"/>
      <c r="AYP47" s="22"/>
      <c r="AYQ47" s="22"/>
      <c r="AYR47" s="22"/>
      <c r="AYS47" s="22"/>
      <c r="AYT47" s="22"/>
      <c r="AYU47" s="22"/>
      <c r="AYV47" s="22"/>
      <c r="AYW47" s="22"/>
      <c r="AYX47" s="22"/>
      <c r="AYY47" s="22"/>
      <c r="AYZ47" s="22"/>
      <c r="AZA47" s="22"/>
      <c r="AZB47" s="22"/>
      <c r="AZC47" s="22"/>
      <c r="AZD47" s="22"/>
      <c r="AZE47" s="22"/>
      <c r="AZF47" s="22"/>
      <c r="AZG47" s="22"/>
      <c r="AZH47" s="22"/>
      <c r="AZI47" s="22"/>
      <c r="AZJ47" s="22"/>
      <c r="AZK47" s="22"/>
      <c r="AZL47" s="22"/>
      <c r="AZM47" s="22"/>
      <c r="AZN47" s="22"/>
      <c r="AZO47" s="22"/>
      <c r="AZP47" s="22"/>
      <c r="AZQ47" s="22"/>
      <c r="AZR47" s="22"/>
      <c r="AZS47" s="22"/>
      <c r="AZT47" s="22"/>
      <c r="AZU47" s="22"/>
      <c r="AZV47" s="22"/>
      <c r="AZW47" s="22"/>
      <c r="AZX47" s="22"/>
      <c r="AZY47" s="22"/>
      <c r="AZZ47" s="22"/>
      <c r="BAA47" s="22"/>
      <c r="BAB47" s="22"/>
      <c r="BAC47" s="22"/>
      <c r="BAD47" s="22"/>
      <c r="BAE47" s="22"/>
      <c r="BAF47" s="22"/>
      <c r="BAG47" s="22"/>
      <c r="BAH47" s="22"/>
      <c r="BAI47" s="22"/>
      <c r="BAJ47" s="22"/>
      <c r="BAK47" s="22"/>
      <c r="BAL47" s="22"/>
      <c r="BAM47" s="22"/>
      <c r="BAN47" s="22"/>
      <c r="BAO47" s="22"/>
      <c r="BAP47" s="22"/>
      <c r="BAQ47" s="22"/>
      <c r="BAR47" s="22"/>
      <c r="BAS47" s="22"/>
      <c r="BAT47" s="22"/>
      <c r="BAU47" s="22"/>
      <c r="BAV47" s="22"/>
      <c r="BAW47" s="22"/>
      <c r="BAX47" s="22"/>
      <c r="BAY47" s="22"/>
      <c r="BAZ47" s="22"/>
      <c r="BBA47" s="22"/>
      <c r="BBB47" s="22"/>
      <c r="BBC47" s="22"/>
      <c r="BBD47" s="22"/>
      <c r="BBE47" s="22"/>
      <c r="BBF47" s="22"/>
      <c r="BBG47" s="22"/>
      <c r="BBH47" s="22"/>
      <c r="BBI47" s="22"/>
      <c r="BBJ47" s="22"/>
      <c r="BBK47" s="22"/>
      <c r="BBL47" s="22"/>
      <c r="BBM47" s="22"/>
      <c r="BBN47" s="22"/>
      <c r="BBO47" s="22"/>
      <c r="BBP47" s="22"/>
      <c r="BBQ47" s="22"/>
      <c r="BBR47" s="22"/>
      <c r="BBS47" s="22"/>
      <c r="BBT47" s="22"/>
      <c r="BBU47" s="22"/>
      <c r="BBV47" s="22"/>
      <c r="BBW47" s="22"/>
      <c r="BBX47" s="22"/>
      <c r="BBY47" s="22"/>
      <c r="BBZ47" s="22"/>
      <c r="BCA47" s="22"/>
      <c r="BCB47" s="22"/>
      <c r="BCC47" s="22"/>
      <c r="BCD47" s="22"/>
      <c r="BCE47" s="22"/>
      <c r="BCF47" s="22"/>
      <c r="BCG47" s="22"/>
      <c r="BCH47" s="22"/>
      <c r="BCI47" s="22"/>
      <c r="BCJ47" s="22"/>
      <c r="BCK47" s="22"/>
      <c r="BCL47" s="22"/>
      <c r="BCM47" s="22"/>
      <c r="BCN47" s="22"/>
      <c r="BCO47" s="22"/>
      <c r="BCP47" s="22"/>
      <c r="BCQ47" s="22"/>
      <c r="BCR47" s="22"/>
      <c r="BCS47" s="22"/>
      <c r="BCT47" s="22"/>
      <c r="BCU47" s="22"/>
      <c r="BCV47" s="22"/>
      <c r="BCW47" s="22"/>
      <c r="BCX47" s="22"/>
      <c r="BCY47" s="22"/>
      <c r="BCZ47" s="22"/>
      <c r="BDA47" s="22"/>
      <c r="BDB47" s="22"/>
      <c r="BDC47" s="22"/>
      <c r="BDD47" s="22"/>
      <c r="BDE47" s="22"/>
      <c r="BDF47" s="22"/>
      <c r="BDG47" s="22"/>
      <c r="BDH47" s="22"/>
      <c r="BDI47" s="22"/>
      <c r="BDJ47" s="22"/>
      <c r="BDK47" s="22"/>
      <c r="BDL47" s="22"/>
      <c r="BDM47" s="22"/>
      <c r="BDN47" s="22"/>
      <c r="BDO47" s="22"/>
      <c r="BDP47" s="22"/>
      <c r="BDQ47" s="22"/>
      <c r="BDR47" s="22"/>
      <c r="BDS47" s="22"/>
      <c r="BDT47" s="22"/>
      <c r="BDU47" s="22"/>
      <c r="BDV47" s="22"/>
      <c r="BDW47" s="22"/>
      <c r="BDX47" s="22"/>
      <c r="BDY47" s="22"/>
      <c r="BDZ47" s="22"/>
      <c r="BEA47" s="22"/>
      <c r="BEB47" s="22"/>
      <c r="BEC47" s="22"/>
      <c r="BED47" s="22"/>
      <c r="BEE47" s="22"/>
      <c r="BEF47" s="22"/>
      <c r="BEG47" s="22"/>
      <c r="BEH47" s="22"/>
      <c r="BEI47" s="22"/>
      <c r="BEJ47" s="22"/>
    </row>
    <row r="48" spans="1:1492" s="113" customFormat="1" ht="15.6" customHeight="1" x14ac:dyDescent="0.3">
      <c r="B48" s="173" t="s">
        <v>227</v>
      </c>
      <c r="C48" s="159"/>
      <c r="D48" s="159"/>
      <c r="E48" s="159"/>
      <c r="F48" s="159"/>
      <c r="G48" s="159"/>
      <c r="H48" s="159"/>
      <c r="I48" s="159"/>
      <c r="J48" s="159"/>
      <c r="K48" s="159"/>
      <c r="L48" s="159"/>
      <c r="M48" s="159"/>
      <c r="N48" s="159"/>
      <c r="O48" s="159"/>
      <c r="P48" s="159"/>
      <c r="Q48" s="159"/>
      <c r="R48" s="159"/>
      <c r="S48" s="159"/>
      <c r="T48" s="159"/>
      <c r="U48" s="159"/>
      <c r="V48" s="159"/>
      <c r="W48" s="159"/>
      <c r="X48" s="159"/>
      <c r="Y48" s="159"/>
      <c r="Z48" s="159"/>
      <c r="AA48" s="159"/>
      <c r="AB48" s="285"/>
      <c r="AC48" s="401"/>
      <c r="AD48" s="335"/>
      <c r="AE48" s="401"/>
      <c r="AF48" s="278"/>
      <c r="AG48" s="157" t="s">
        <v>255</v>
      </c>
      <c r="AH48" s="285"/>
      <c r="AI48" s="157"/>
      <c r="AJ48" s="113">
        <v>3.72</v>
      </c>
      <c r="AK48" s="157" t="s">
        <v>256</v>
      </c>
      <c r="AL48" s="285"/>
      <c r="AM48" s="157"/>
      <c r="AN48" s="288">
        <v>3.65</v>
      </c>
      <c r="AO48" s="157" t="s">
        <v>256</v>
      </c>
      <c r="AP48" s="156"/>
      <c r="AQ48" s="157"/>
      <c r="AR48" s="288">
        <v>3.65</v>
      </c>
      <c r="AS48" s="157" t="s">
        <v>256</v>
      </c>
      <c r="AT48" s="156"/>
      <c r="AU48" s="157"/>
      <c r="AV48" s="163">
        <v>3.65</v>
      </c>
      <c r="AW48" s="157" t="s">
        <v>256</v>
      </c>
      <c r="AX48" s="156"/>
      <c r="AY48" s="157"/>
      <c r="AZ48" s="163">
        <v>3.65</v>
      </c>
      <c r="BA48" s="157" t="s">
        <v>256</v>
      </c>
      <c r="BB48" s="156"/>
      <c r="BC48" s="157"/>
      <c r="BD48" s="163">
        <v>3.58</v>
      </c>
      <c r="BE48" s="157" t="s">
        <v>256</v>
      </c>
      <c r="BF48" s="156"/>
      <c r="BG48" s="157"/>
      <c r="BH48" s="163">
        <v>3.58</v>
      </c>
      <c r="BI48" s="157" t="s">
        <v>256</v>
      </c>
      <c r="BJ48" s="156"/>
      <c r="BK48" s="157"/>
      <c r="BL48" s="163">
        <v>3.58</v>
      </c>
      <c r="BM48" s="157" t="s">
        <v>256</v>
      </c>
      <c r="BN48" s="156"/>
      <c r="BO48" s="157"/>
      <c r="BP48" s="163">
        <v>3.58</v>
      </c>
      <c r="BQ48" s="157" t="s">
        <v>256</v>
      </c>
      <c r="BR48" s="156"/>
      <c r="BS48" s="157"/>
      <c r="BT48" s="161">
        <v>3.51</v>
      </c>
      <c r="BU48" s="157" t="s">
        <v>256</v>
      </c>
      <c r="BV48" s="156"/>
      <c r="BW48" s="157"/>
      <c r="BX48" s="161">
        <v>3.51</v>
      </c>
      <c r="BY48" s="157" t="s">
        <v>256</v>
      </c>
      <c r="BZ48" s="156"/>
      <c r="CA48" s="157"/>
      <c r="CB48" s="156">
        <v>3.44</v>
      </c>
      <c r="CC48" s="157" t="s">
        <v>256</v>
      </c>
      <c r="CD48" s="156"/>
      <c r="CE48" s="157"/>
      <c r="CG48" s="156">
        <v>3.37</v>
      </c>
      <c r="CH48" s="157" t="s">
        <v>256</v>
      </c>
      <c r="CI48" s="156"/>
      <c r="CJ48" s="157"/>
    </row>
    <row r="49" spans="1:1492" s="22" customFormat="1" ht="26.4" customHeight="1" x14ac:dyDescent="0.3">
      <c r="A49" s="11"/>
      <c r="B49" s="171" t="s">
        <v>239</v>
      </c>
      <c r="C49" s="168"/>
      <c r="D49" s="168"/>
      <c r="E49" s="168"/>
      <c r="F49" s="168"/>
      <c r="G49" s="168"/>
      <c r="H49" s="168"/>
      <c r="I49" s="168"/>
      <c r="J49" s="168"/>
      <c r="K49" s="168"/>
      <c r="L49" s="168"/>
      <c r="M49" s="168"/>
      <c r="N49" s="168"/>
      <c r="O49" s="168"/>
      <c r="P49" s="168"/>
      <c r="Q49" s="168"/>
      <c r="R49" s="168"/>
      <c r="S49" s="168"/>
      <c r="T49" s="168"/>
      <c r="U49" s="168"/>
      <c r="V49" s="168"/>
      <c r="W49" s="168"/>
      <c r="X49" s="168"/>
      <c r="Y49" s="168"/>
      <c r="Z49" s="168"/>
      <c r="AA49" s="168"/>
      <c r="AB49" s="283"/>
      <c r="AC49" s="162"/>
      <c r="AD49" s="333"/>
      <c r="AE49" s="162"/>
      <c r="AF49" s="278"/>
      <c r="AG49" s="164"/>
      <c r="AH49" s="278"/>
      <c r="AI49" s="164" t="s">
        <v>255</v>
      </c>
      <c r="AK49" s="164"/>
      <c r="AL49" s="341">
        <v>172.15</v>
      </c>
      <c r="AM49" s="175" t="s">
        <v>257</v>
      </c>
      <c r="AN49" s="288"/>
      <c r="AO49" s="164"/>
      <c r="AP49" s="341">
        <v>168.77</v>
      </c>
      <c r="AQ49" s="164" t="s">
        <v>256</v>
      </c>
      <c r="AR49" s="288"/>
      <c r="AS49" s="164"/>
      <c r="AT49" s="163"/>
      <c r="AU49" s="164"/>
      <c r="AV49" s="163"/>
      <c r="AW49" s="164"/>
      <c r="AX49" s="163"/>
      <c r="AY49" s="164"/>
      <c r="AZ49" s="163"/>
      <c r="BA49" s="164"/>
      <c r="BB49" s="163"/>
      <c r="BC49" s="164"/>
      <c r="BD49" s="163"/>
      <c r="BE49" s="164"/>
      <c r="BF49" s="163"/>
      <c r="BG49" s="164"/>
      <c r="BH49" s="163"/>
      <c r="BI49" s="164"/>
      <c r="BJ49" s="163"/>
      <c r="BK49" s="164"/>
      <c r="BL49" s="163"/>
      <c r="BM49" s="164"/>
      <c r="BN49" s="163"/>
      <c r="BO49" s="164"/>
      <c r="BP49" s="163"/>
      <c r="BQ49" s="164"/>
      <c r="BR49" s="163"/>
      <c r="BS49" s="164"/>
      <c r="BT49" s="215"/>
      <c r="BU49" s="164"/>
      <c r="BV49" s="163"/>
      <c r="BW49" s="164"/>
      <c r="BX49" s="215"/>
      <c r="BY49" s="164"/>
      <c r="BZ49" s="163"/>
      <c r="CA49" s="164"/>
      <c r="CB49" s="163"/>
      <c r="CC49" s="164"/>
      <c r="CD49" s="163"/>
      <c r="CE49" s="164"/>
      <c r="CG49" s="163"/>
      <c r="CH49" s="164"/>
      <c r="CI49" s="163"/>
      <c r="CJ49" s="164"/>
    </row>
    <row r="50" spans="1:1492" ht="15.6" customHeight="1" x14ac:dyDescent="0.3">
      <c r="X50" s="213"/>
      <c r="Z50" s="213"/>
      <c r="AB50" s="149"/>
      <c r="AC50" s="400"/>
      <c r="AD50" s="337"/>
      <c r="AE50" s="400"/>
      <c r="AF50" s="281"/>
      <c r="AG50" s="155"/>
      <c r="AI50" s="155"/>
      <c r="AJ50" s="281"/>
      <c r="AK50" s="155"/>
      <c r="AM50" s="155"/>
      <c r="AN50" s="158"/>
      <c r="AO50" s="155"/>
      <c r="AP50" s="154"/>
      <c r="AQ50" s="155"/>
      <c r="AR50" s="158"/>
      <c r="AS50" s="155"/>
      <c r="AT50" s="154"/>
      <c r="AU50" s="155"/>
      <c r="AV50" s="158"/>
      <c r="AW50" s="155"/>
      <c r="AX50" s="154"/>
      <c r="AY50" s="155"/>
      <c r="AZ50" s="158"/>
      <c r="BA50" s="155"/>
      <c r="BB50" s="154"/>
      <c r="BC50" s="155"/>
      <c r="BD50" s="158"/>
      <c r="BE50" s="155"/>
      <c r="BF50" s="154"/>
      <c r="BG50" s="155"/>
      <c r="BH50" s="158"/>
      <c r="BI50" s="155"/>
      <c r="BJ50" s="154"/>
      <c r="BK50" s="155"/>
      <c r="BL50" s="158"/>
      <c r="BM50" s="155"/>
      <c r="BN50" s="154"/>
      <c r="BO50" s="155"/>
      <c r="BP50" s="158"/>
      <c r="BQ50" s="155"/>
      <c r="BR50" s="154"/>
      <c r="BS50" s="155"/>
      <c r="BT50" s="158"/>
      <c r="BU50" s="155"/>
      <c r="BV50" s="154"/>
      <c r="BW50" s="155"/>
      <c r="BX50" s="158"/>
      <c r="BY50" s="155"/>
      <c r="BZ50" s="154"/>
      <c r="CA50" s="155"/>
      <c r="CB50" s="154"/>
      <c r="CC50" s="155"/>
      <c r="CD50" s="154"/>
      <c r="CE50" s="155"/>
      <c r="CF50"/>
      <c r="CG50" s="154"/>
      <c r="CH50" s="155"/>
      <c r="CI50" s="154"/>
      <c r="CJ50" s="155"/>
    </row>
    <row r="51" spans="1:1492" s="151" customFormat="1" ht="15.6" customHeight="1" x14ac:dyDescent="0.3">
      <c r="A51" s="151" t="s">
        <v>258</v>
      </c>
      <c r="B51" s="170"/>
      <c r="C51" s="165"/>
      <c r="D51" s="165"/>
      <c r="E51" s="165"/>
      <c r="F51" s="165"/>
      <c r="G51" s="165"/>
      <c r="H51" s="165"/>
      <c r="I51" s="165"/>
      <c r="J51" s="165"/>
      <c r="K51" s="165"/>
      <c r="L51" s="165"/>
      <c r="M51" s="165"/>
      <c r="N51" s="165"/>
      <c r="O51" s="165"/>
      <c r="P51" s="165"/>
      <c r="Q51" s="165"/>
      <c r="R51" s="165"/>
      <c r="S51" s="165"/>
      <c r="T51" s="165"/>
      <c r="U51" s="165"/>
      <c r="V51" s="165"/>
      <c r="W51" s="165"/>
      <c r="X51" s="165"/>
      <c r="Y51" s="165"/>
      <c r="Z51" s="165"/>
      <c r="AA51" s="165"/>
      <c r="AB51" s="330"/>
      <c r="AC51" s="165"/>
      <c r="AD51" s="330"/>
      <c r="AE51" s="165"/>
      <c r="AF51" s="282"/>
      <c r="AG51" s="167"/>
      <c r="AH51" s="282"/>
      <c r="AI51" s="167"/>
      <c r="AJ51" s="282"/>
      <c r="AK51" s="167"/>
      <c r="AL51" s="282"/>
      <c r="AM51" s="167"/>
      <c r="AN51" s="214"/>
      <c r="AO51" s="167"/>
      <c r="AP51" s="166"/>
      <c r="AQ51" s="167"/>
      <c r="AR51" s="214"/>
      <c r="AS51" s="167"/>
      <c r="AT51" s="166"/>
      <c r="AU51" s="167"/>
      <c r="AV51" s="214"/>
      <c r="AW51" s="167"/>
      <c r="AX51" s="166"/>
      <c r="AY51" s="167"/>
      <c r="AZ51" s="214"/>
      <c r="BA51" s="167"/>
      <c r="BB51" s="166"/>
      <c r="BC51" s="167"/>
      <c r="BD51" s="214"/>
      <c r="BE51" s="167"/>
      <c r="BF51" s="166"/>
      <c r="BG51" s="167"/>
      <c r="BH51" s="214"/>
      <c r="BI51" s="167"/>
      <c r="BJ51" s="166"/>
      <c r="BK51" s="167"/>
      <c r="BL51" s="214"/>
      <c r="BM51" s="167"/>
      <c r="BN51" s="166"/>
      <c r="BO51" s="167"/>
      <c r="BP51" s="214"/>
      <c r="BQ51" s="167"/>
      <c r="BR51" s="166"/>
      <c r="BS51" s="167"/>
      <c r="BT51" s="214"/>
      <c r="BU51" s="167"/>
      <c r="BV51" s="166"/>
      <c r="BW51" s="167"/>
      <c r="BX51" s="214"/>
      <c r="BY51" s="167"/>
      <c r="BZ51" s="166"/>
      <c r="CA51" s="167"/>
      <c r="CB51" s="166"/>
      <c r="CC51" s="167"/>
      <c r="CD51" s="166"/>
      <c r="CE51" s="167"/>
      <c r="CG51" s="166"/>
      <c r="CH51" s="167"/>
      <c r="CI51" s="166"/>
      <c r="CJ51" s="167"/>
      <c r="CK51" s="22"/>
      <c r="CL51" s="22"/>
      <c r="CM51" s="22"/>
      <c r="CN51" s="22"/>
      <c r="CO51" s="22"/>
      <c r="CP51" s="22"/>
      <c r="CQ51" s="22"/>
      <c r="CR51" s="22"/>
      <c r="CS51" s="22"/>
      <c r="CT51" s="22"/>
      <c r="CU51" s="22"/>
      <c r="CV51" s="22"/>
      <c r="CW51" s="22"/>
      <c r="CX51" s="22"/>
      <c r="CY51" s="22"/>
      <c r="CZ51" s="22"/>
      <c r="DA51" s="22"/>
      <c r="DB51" s="22"/>
      <c r="DC51" s="22"/>
      <c r="DD51" s="22"/>
      <c r="DE51" s="22"/>
      <c r="DF51" s="22"/>
      <c r="DG51" s="22"/>
      <c r="DH51" s="22"/>
      <c r="DI51" s="22"/>
      <c r="DJ51" s="22"/>
      <c r="DK51" s="22"/>
      <c r="DL51" s="22"/>
      <c r="DM51" s="22"/>
      <c r="DN51" s="22"/>
      <c r="DO51" s="22"/>
      <c r="DP51" s="22"/>
      <c r="DQ51" s="22"/>
      <c r="DR51" s="22"/>
      <c r="DS51" s="22"/>
      <c r="DT51" s="22"/>
      <c r="DU51" s="22"/>
      <c r="DV51" s="22"/>
      <c r="DW51" s="22"/>
      <c r="DX51" s="22"/>
      <c r="DY51" s="22"/>
      <c r="DZ51" s="22"/>
      <c r="EA51" s="22"/>
      <c r="EB51" s="22"/>
      <c r="EC51" s="22"/>
      <c r="ED51" s="22"/>
      <c r="EE51" s="22"/>
      <c r="EF51" s="22"/>
      <c r="EG51" s="22"/>
      <c r="EH51" s="22"/>
      <c r="EI51" s="22"/>
      <c r="EJ51" s="22"/>
      <c r="EK51" s="22"/>
      <c r="EL51" s="22"/>
      <c r="EM51" s="22"/>
      <c r="EN51" s="22"/>
      <c r="EO51" s="22"/>
      <c r="EP51" s="22"/>
      <c r="EQ51" s="22"/>
      <c r="ER51" s="22"/>
      <c r="ES51" s="22"/>
      <c r="ET51" s="22"/>
      <c r="EU51" s="22"/>
      <c r="EV51" s="22"/>
      <c r="EW51" s="22"/>
      <c r="EX51" s="22"/>
      <c r="EY51" s="22"/>
      <c r="EZ51" s="22"/>
      <c r="FA51" s="22"/>
      <c r="FB51" s="22"/>
      <c r="FC51" s="22"/>
      <c r="FD51" s="22"/>
      <c r="FE51" s="22"/>
      <c r="FF51" s="22"/>
      <c r="FG51" s="22"/>
      <c r="FH51" s="22"/>
      <c r="FI51" s="22"/>
      <c r="FJ51" s="22"/>
      <c r="FK51" s="22"/>
      <c r="FL51" s="22"/>
      <c r="FM51" s="22"/>
      <c r="FN51" s="22"/>
      <c r="FO51" s="22"/>
      <c r="FP51" s="22"/>
      <c r="FQ51" s="22"/>
      <c r="FR51" s="22"/>
      <c r="FS51" s="22"/>
      <c r="FT51" s="22"/>
      <c r="FU51" s="22"/>
      <c r="FV51" s="22"/>
      <c r="FW51" s="22"/>
      <c r="FX51" s="22"/>
      <c r="FY51" s="22"/>
      <c r="FZ51" s="22"/>
      <c r="GA51" s="22"/>
      <c r="GB51" s="22"/>
      <c r="GC51" s="22"/>
      <c r="GD51" s="22"/>
      <c r="GE51" s="22"/>
      <c r="GF51" s="22"/>
      <c r="GG51" s="22"/>
      <c r="GH51" s="22"/>
      <c r="GI51" s="22"/>
      <c r="GJ51" s="22"/>
      <c r="GK51" s="22"/>
      <c r="GL51" s="22"/>
      <c r="GM51" s="22"/>
      <c r="GN51" s="22"/>
      <c r="GO51" s="22"/>
      <c r="GP51" s="22"/>
      <c r="GQ51" s="22"/>
      <c r="GR51" s="22"/>
      <c r="GS51" s="22"/>
      <c r="GT51" s="22"/>
      <c r="GU51" s="22"/>
      <c r="GV51" s="22"/>
      <c r="GW51" s="22"/>
      <c r="GX51" s="22"/>
      <c r="GY51" s="22"/>
      <c r="GZ51" s="22"/>
      <c r="HA51" s="22"/>
      <c r="HB51" s="22"/>
      <c r="HC51" s="22"/>
      <c r="HD51" s="22"/>
      <c r="HE51" s="22"/>
      <c r="HF51" s="22"/>
      <c r="HG51" s="22"/>
      <c r="HH51" s="22"/>
      <c r="HI51" s="22"/>
      <c r="HJ51" s="22"/>
      <c r="HK51" s="22"/>
      <c r="HL51" s="22"/>
      <c r="HM51" s="22"/>
      <c r="HN51" s="22"/>
      <c r="HO51" s="22"/>
      <c r="HP51" s="22"/>
      <c r="HQ51" s="22"/>
      <c r="HR51" s="22"/>
      <c r="HS51" s="22"/>
      <c r="HT51" s="22"/>
      <c r="HU51" s="22"/>
      <c r="HV51" s="22"/>
      <c r="HW51" s="22"/>
      <c r="HX51" s="22"/>
      <c r="HY51" s="22"/>
      <c r="HZ51" s="22"/>
      <c r="IA51" s="22"/>
      <c r="IB51" s="22"/>
      <c r="IC51" s="22"/>
      <c r="ID51" s="22"/>
      <c r="IE51" s="22"/>
      <c r="IF51" s="22"/>
      <c r="IG51" s="22"/>
      <c r="IH51" s="22"/>
      <c r="II51" s="22"/>
      <c r="IJ51" s="22"/>
      <c r="IK51" s="22"/>
      <c r="IL51" s="22"/>
      <c r="IM51" s="22"/>
      <c r="IN51" s="22"/>
      <c r="IO51" s="22"/>
      <c r="IP51" s="22"/>
      <c r="IQ51" s="22"/>
      <c r="IR51" s="22"/>
      <c r="IS51" s="22"/>
      <c r="IT51" s="22"/>
      <c r="IU51" s="22"/>
      <c r="IV51" s="22"/>
      <c r="IW51" s="22"/>
      <c r="IX51" s="22"/>
      <c r="IY51" s="22"/>
      <c r="IZ51" s="22"/>
      <c r="JA51" s="22"/>
      <c r="JB51" s="22"/>
      <c r="JC51" s="22"/>
      <c r="JD51" s="22"/>
      <c r="JE51" s="22"/>
      <c r="JF51" s="22"/>
      <c r="JG51" s="22"/>
      <c r="JH51" s="22"/>
      <c r="JI51" s="22"/>
      <c r="JJ51" s="22"/>
      <c r="JK51" s="22"/>
      <c r="JL51" s="22"/>
      <c r="JM51" s="22"/>
      <c r="JN51" s="22"/>
      <c r="JO51" s="22"/>
      <c r="JP51" s="22"/>
      <c r="JQ51" s="22"/>
      <c r="JR51" s="22"/>
      <c r="JS51" s="22"/>
      <c r="JT51" s="22"/>
      <c r="JU51" s="22"/>
      <c r="JV51" s="22"/>
      <c r="JW51" s="22"/>
      <c r="JX51" s="22"/>
      <c r="JY51" s="22"/>
      <c r="JZ51" s="22"/>
      <c r="KA51" s="22"/>
      <c r="KB51" s="22"/>
      <c r="KC51" s="22"/>
      <c r="KD51" s="22"/>
      <c r="KE51" s="22"/>
      <c r="KF51" s="22"/>
      <c r="KG51" s="22"/>
      <c r="KH51" s="22"/>
      <c r="KI51" s="22"/>
      <c r="KJ51" s="22"/>
      <c r="KK51" s="22"/>
      <c r="KL51" s="22"/>
      <c r="KM51" s="22"/>
      <c r="KN51" s="22"/>
      <c r="KO51" s="22"/>
      <c r="KP51" s="22"/>
      <c r="KQ51" s="22"/>
      <c r="KR51" s="22"/>
      <c r="KS51" s="22"/>
      <c r="KT51" s="22"/>
      <c r="KU51" s="22"/>
      <c r="KV51" s="22"/>
      <c r="KW51" s="22"/>
      <c r="KX51" s="22"/>
      <c r="KY51" s="22"/>
      <c r="KZ51" s="22"/>
      <c r="LA51" s="22"/>
      <c r="LB51" s="22"/>
      <c r="LC51" s="22"/>
      <c r="LD51" s="22"/>
      <c r="LE51" s="22"/>
      <c r="LF51" s="22"/>
      <c r="LG51" s="22"/>
      <c r="LH51" s="22"/>
      <c r="LI51" s="22"/>
      <c r="LJ51" s="22"/>
      <c r="LK51" s="22"/>
      <c r="LL51" s="22"/>
      <c r="LM51" s="22"/>
      <c r="LN51" s="22"/>
      <c r="LO51" s="22"/>
      <c r="LP51" s="22"/>
      <c r="LQ51" s="22"/>
      <c r="LR51" s="22"/>
      <c r="LS51" s="22"/>
      <c r="LT51" s="22"/>
      <c r="LU51" s="22"/>
      <c r="LV51" s="22"/>
      <c r="LW51" s="22"/>
      <c r="LX51" s="22"/>
      <c r="LY51" s="22"/>
      <c r="LZ51" s="22"/>
      <c r="MA51" s="22"/>
      <c r="MB51" s="22"/>
      <c r="MC51" s="22"/>
      <c r="MD51" s="22"/>
      <c r="ME51" s="22"/>
      <c r="MF51" s="22"/>
      <c r="MG51" s="22"/>
      <c r="MH51" s="22"/>
      <c r="MI51" s="22"/>
      <c r="MJ51" s="22"/>
      <c r="MK51" s="22"/>
      <c r="ML51" s="22"/>
      <c r="MM51" s="22"/>
      <c r="MN51" s="22"/>
      <c r="MO51" s="22"/>
      <c r="MP51" s="22"/>
      <c r="MQ51" s="22"/>
      <c r="MR51" s="22"/>
      <c r="MS51" s="22"/>
      <c r="MT51" s="22"/>
      <c r="MU51" s="22"/>
      <c r="MV51" s="22"/>
      <c r="MW51" s="22"/>
      <c r="MX51" s="22"/>
      <c r="MY51" s="22"/>
      <c r="MZ51" s="22"/>
      <c r="NA51" s="22"/>
      <c r="NB51" s="22"/>
      <c r="NC51" s="22"/>
      <c r="ND51" s="22"/>
      <c r="NE51" s="22"/>
      <c r="NF51" s="22"/>
      <c r="NG51" s="22"/>
      <c r="NH51" s="22"/>
      <c r="NI51" s="22"/>
      <c r="NJ51" s="22"/>
      <c r="NK51" s="22"/>
      <c r="NL51" s="22"/>
      <c r="NM51" s="22"/>
      <c r="NN51" s="22"/>
      <c r="NO51" s="22"/>
      <c r="NP51" s="22"/>
      <c r="NQ51" s="22"/>
      <c r="NR51" s="22"/>
      <c r="NS51" s="22"/>
      <c r="NT51" s="22"/>
      <c r="NU51" s="22"/>
      <c r="NV51" s="22"/>
      <c r="NW51" s="22"/>
      <c r="NX51" s="22"/>
      <c r="NY51" s="22"/>
      <c r="NZ51" s="22"/>
      <c r="OA51" s="22"/>
      <c r="OB51" s="22"/>
      <c r="OC51" s="22"/>
      <c r="OD51" s="22"/>
      <c r="OE51" s="22"/>
      <c r="OF51" s="22"/>
      <c r="OG51" s="22"/>
      <c r="OH51" s="22"/>
      <c r="OI51" s="22"/>
      <c r="OJ51" s="22"/>
      <c r="OK51" s="22"/>
      <c r="OL51" s="22"/>
      <c r="OM51" s="22"/>
      <c r="ON51" s="22"/>
      <c r="OO51" s="22"/>
      <c r="OP51" s="22"/>
      <c r="OQ51" s="22"/>
      <c r="OR51" s="22"/>
      <c r="OS51" s="22"/>
      <c r="OT51" s="22"/>
      <c r="OU51" s="22"/>
      <c r="OV51" s="22"/>
      <c r="OW51" s="22"/>
      <c r="OX51" s="22"/>
      <c r="OY51" s="22"/>
      <c r="OZ51" s="22"/>
      <c r="PA51" s="22"/>
      <c r="PB51" s="22"/>
      <c r="PC51" s="22"/>
      <c r="PD51" s="22"/>
      <c r="PE51" s="22"/>
      <c r="PF51" s="22"/>
      <c r="PG51" s="22"/>
      <c r="PH51" s="22"/>
      <c r="PI51" s="22"/>
      <c r="PJ51" s="22"/>
      <c r="PK51" s="22"/>
      <c r="PL51" s="22"/>
      <c r="PM51" s="22"/>
      <c r="PN51" s="22"/>
      <c r="PO51" s="22"/>
      <c r="PP51" s="22"/>
      <c r="PQ51" s="22"/>
      <c r="PR51" s="22"/>
      <c r="PS51" s="22"/>
      <c r="PT51" s="22"/>
      <c r="PU51" s="22"/>
      <c r="PV51" s="22"/>
      <c r="PW51" s="22"/>
      <c r="PX51" s="22"/>
      <c r="PY51" s="22"/>
      <c r="PZ51" s="22"/>
      <c r="QA51" s="22"/>
      <c r="QB51" s="22"/>
      <c r="QC51" s="22"/>
      <c r="QD51" s="22"/>
      <c r="QE51" s="22"/>
      <c r="QF51" s="22"/>
      <c r="QG51" s="22"/>
      <c r="QH51" s="22"/>
      <c r="QI51" s="22"/>
      <c r="QJ51" s="22"/>
      <c r="QK51" s="22"/>
      <c r="QL51" s="22"/>
      <c r="QM51" s="22"/>
      <c r="QN51" s="22"/>
      <c r="QO51" s="22"/>
      <c r="QP51" s="22"/>
      <c r="QQ51" s="22"/>
      <c r="QR51" s="22"/>
      <c r="QS51" s="22"/>
      <c r="QT51" s="22"/>
      <c r="QU51" s="22"/>
      <c r="QV51" s="22"/>
      <c r="QW51" s="22"/>
      <c r="QX51" s="22"/>
      <c r="QY51" s="22"/>
      <c r="QZ51" s="22"/>
      <c r="RA51" s="22"/>
      <c r="RB51" s="22"/>
      <c r="RC51" s="22"/>
      <c r="RD51" s="22"/>
      <c r="RE51" s="22"/>
      <c r="RF51" s="22"/>
      <c r="RG51" s="22"/>
      <c r="RH51" s="22"/>
      <c r="RI51" s="22"/>
      <c r="RJ51" s="22"/>
      <c r="RK51" s="22"/>
      <c r="RL51" s="22"/>
      <c r="RM51" s="22"/>
      <c r="RN51" s="22"/>
      <c r="RO51" s="22"/>
      <c r="RP51" s="22"/>
      <c r="RQ51" s="22"/>
      <c r="RR51" s="22"/>
      <c r="RS51" s="22"/>
      <c r="RT51" s="22"/>
      <c r="RU51" s="22"/>
      <c r="RV51" s="22"/>
      <c r="RW51" s="22"/>
      <c r="RX51" s="22"/>
      <c r="RY51" s="22"/>
      <c r="RZ51" s="22"/>
      <c r="SA51" s="22"/>
      <c r="SB51" s="22"/>
      <c r="SC51" s="22"/>
      <c r="SD51" s="22"/>
      <c r="SE51" s="22"/>
      <c r="SF51" s="22"/>
      <c r="SG51" s="22"/>
      <c r="SH51" s="22"/>
      <c r="SI51" s="22"/>
      <c r="SJ51" s="22"/>
      <c r="SK51" s="22"/>
      <c r="SL51" s="22"/>
      <c r="SM51" s="22"/>
      <c r="SN51" s="22"/>
      <c r="SO51" s="22"/>
      <c r="SP51" s="22"/>
      <c r="SQ51" s="22"/>
      <c r="SR51" s="22"/>
      <c r="SS51" s="22"/>
      <c r="ST51" s="22"/>
      <c r="SU51" s="22"/>
      <c r="SV51" s="22"/>
      <c r="SW51" s="22"/>
      <c r="SX51" s="22"/>
      <c r="SY51" s="22"/>
      <c r="SZ51" s="22"/>
      <c r="TA51" s="22"/>
      <c r="TB51" s="22"/>
      <c r="TC51" s="22"/>
      <c r="TD51" s="22"/>
      <c r="TE51" s="22"/>
      <c r="TF51" s="22"/>
      <c r="TG51" s="22"/>
      <c r="TH51" s="22"/>
      <c r="TI51" s="22"/>
      <c r="TJ51" s="22"/>
      <c r="TK51" s="22"/>
      <c r="TL51" s="22"/>
      <c r="TM51" s="22"/>
      <c r="TN51" s="22"/>
      <c r="TO51" s="22"/>
      <c r="TP51" s="22"/>
      <c r="TQ51" s="22"/>
      <c r="TR51" s="22"/>
      <c r="TS51" s="22"/>
      <c r="TT51" s="22"/>
      <c r="TU51" s="22"/>
      <c r="TV51" s="22"/>
      <c r="TW51" s="22"/>
      <c r="TX51" s="22"/>
      <c r="TY51" s="22"/>
      <c r="TZ51" s="22"/>
      <c r="UA51" s="22"/>
      <c r="UB51" s="22"/>
      <c r="UC51" s="22"/>
      <c r="UD51" s="22"/>
      <c r="UE51" s="22"/>
      <c r="UF51" s="22"/>
      <c r="UG51" s="22"/>
      <c r="UH51" s="22"/>
      <c r="UI51" s="22"/>
      <c r="UJ51" s="22"/>
      <c r="UK51" s="22"/>
      <c r="UL51" s="22"/>
      <c r="UM51" s="22"/>
      <c r="UN51" s="22"/>
      <c r="UO51" s="22"/>
      <c r="UP51" s="22"/>
      <c r="UQ51" s="22"/>
      <c r="UR51" s="22"/>
      <c r="US51" s="22"/>
      <c r="UT51" s="22"/>
      <c r="UU51" s="22"/>
      <c r="UV51" s="22"/>
      <c r="UW51" s="22"/>
      <c r="UX51" s="22"/>
      <c r="UY51" s="22"/>
      <c r="UZ51" s="22"/>
      <c r="VA51" s="22"/>
      <c r="VB51" s="22"/>
      <c r="VC51" s="22"/>
      <c r="VD51" s="22"/>
      <c r="VE51" s="22"/>
      <c r="VF51" s="22"/>
      <c r="VG51" s="22"/>
      <c r="VH51" s="22"/>
      <c r="VI51" s="22"/>
      <c r="VJ51" s="22"/>
      <c r="VK51" s="22"/>
      <c r="VL51" s="22"/>
      <c r="VM51" s="22"/>
      <c r="VN51" s="22"/>
      <c r="VO51" s="22"/>
      <c r="VP51" s="22"/>
      <c r="VQ51" s="22"/>
      <c r="VR51" s="22"/>
      <c r="VS51" s="22"/>
      <c r="VT51" s="22"/>
      <c r="VU51" s="22"/>
      <c r="VV51" s="22"/>
      <c r="VW51" s="22"/>
      <c r="VX51" s="22"/>
      <c r="VY51" s="22"/>
      <c r="VZ51" s="22"/>
      <c r="WA51" s="22"/>
      <c r="WB51" s="22"/>
      <c r="WC51" s="22"/>
      <c r="WD51" s="22"/>
      <c r="WE51" s="22"/>
      <c r="WF51" s="22"/>
      <c r="WG51" s="22"/>
      <c r="WH51" s="22"/>
      <c r="WI51" s="22"/>
      <c r="WJ51" s="22"/>
      <c r="WK51" s="22"/>
      <c r="WL51" s="22"/>
      <c r="WM51" s="22"/>
      <c r="WN51" s="22"/>
      <c r="WO51" s="22"/>
      <c r="WP51" s="22"/>
      <c r="WQ51" s="22"/>
      <c r="WR51" s="22"/>
      <c r="WS51" s="22"/>
      <c r="WT51" s="22"/>
      <c r="WU51" s="22"/>
      <c r="WV51" s="22"/>
      <c r="WW51" s="22"/>
      <c r="WX51" s="22"/>
      <c r="WY51" s="22"/>
      <c r="WZ51" s="22"/>
      <c r="XA51" s="22"/>
      <c r="XB51" s="22"/>
      <c r="XC51" s="22"/>
      <c r="XD51" s="22"/>
      <c r="XE51" s="22"/>
      <c r="XF51" s="22"/>
      <c r="XG51" s="22"/>
      <c r="XH51" s="22"/>
      <c r="XI51" s="22"/>
      <c r="XJ51" s="22"/>
      <c r="XK51" s="22"/>
      <c r="XL51" s="22"/>
      <c r="XM51" s="22"/>
      <c r="XN51" s="22"/>
      <c r="XO51" s="22"/>
      <c r="XP51" s="22"/>
      <c r="XQ51" s="22"/>
      <c r="XR51" s="22"/>
      <c r="XS51" s="22"/>
      <c r="XT51" s="22"/>
      <c r="XU51" s="22"/>
      <c r="XV51" s="22"/>
      <c r="XW51" s="22"/>
      <c r="XX51" s="22"/>
      <c r="XY51" s="22"/>
      <c r="XZ51" s="22"/>
      <c r="YA51" s="22"/>
      <c r="YB51" s="22"/>
      <c r="YC51" s="22"/>
      <c r="YD51" s="22"/>
      <c r="YE51" s="22"/>
      <c r="YF51" s="22"/>
      <c r="YG51" s="22"/>
      <c r="YH51" s="22"/>
      <c r="YI51" s="22"/>
      <c r="YJ51" s="22"/>
      <c r="YK51" s="22"/>
      <c r="YL51" s="22"/>
      <c r="YM51" s="22"/>
      <c r="YN51" s="22"/>
      <c r="YO51" s="22"/>
      <c r="YP51" s="22"/>
      <c r="YQ51" s="22"/>
      <c r="YR51" s="22"/>
      <c r="YS51" s="22"/>
      <c r="YT51" s="22"/>
      <c r="YU51" s="22"/>
      <c r="YV51" s="22"/>
      <c r="YW51" s="22"/>
      <c r="YX51" s="22"/>
      <c r="YY51" s="22"/>
      <c r="YZ51" s="22"/>
      <c r="ZA51" s="22"/>
      <c r="ZB51" s="22"/>
      <c r="ZC51" s="22"/>
      <c r="ZD51" s="22"/>
      <c r="ZE51" s="22"/>
      <c r="ZF51" s="22"/>
      <c r="ZG51" s="22"/>
      <c r="ZH51" s="22"/>
      <c r="ZI51" s="22"/>
      <c r="ZJ51" s="22"/>
      <c r="ZK51" s="22"/>
      <c r="ZL51" s="22"/>
      <c r="ZM51" s="22"/>
      <c r="ZN51" s="22"/>
      <c r="ZO51" s="22"/>
      <c r="ZP51" s="22"/>
      <c r="ZQ51" s="22"/>
      <c r="ZR51" s="22"/>
      <c r="ZS51" s="22"/>
      <c r="ZT51" s="22"/>
      <c r="ZU51" s="22"/>
      <c r="ZV51" s="22"/>
      <c r="ZW51" s="22"/>
      <c r="ZX51" s="22"/>
      <c r="ZY51" s="22"/>
      <c r="ZZ51" s="22"/>
      <c r="AAA51" s="22"/>
      <c r="AAB51" s="22"/>
      <c r="AAC51" s="22"/>
      <c r="AAD51" s="22"/>
      <c r="AAE51" s="22"/>
      <c r="AAF51" s="22"/>
      <c r="AAG51" s="22"/>
      <c r="AAH51" s="22"/>
      <c r="AAI51" s="22"/>
      <c r="AAJ51" s="22"/>
      <c r="AAK51" s="22"/>
      <c r="AAL51" s="22"/>
      <c r="AAM51" s="22"/>
      <c r="AAN51" s="22"/>
      <c r="AAO51" s="22"/>
      <c r="AAP51" s="22"/>
      <c r="AAQ51" s="22"/>
      <c r="AAR51" s="22"/>
      <c r="AAS51" s="22"/>
      <c r="AAT51" s="22"/>
      <c r="AAU51" s="22"/>
      <c r="AAV51" s="22"/>
      <c r="AAW51" s="22"/>
      <c r="AAX51" s="22"/>
      <c r="AAY51" s="22"/>
      <c r="AAZ51" s="22"/>
      <c r="ABA51" s="22"/>
      <c r="ABB51" s="22"/>
      <c r="ABC51" s="22"/>
      <c r="ABD51" s="22"/>
      <c r="ABE51" s="22"/>
      <c r="ABF51" s="22"/>
      <c r="ABG51" s="22"/>
      <c r="ABH51" s="22"/>
      <c r="ABI51" s="22"/>
      <c r="ABJ51" s="22"/>
      <c r="ABK51" s="22"/>
      <c r="ABL51" s="22"/>
      <c r="ABM51" s="22"/>
      <c r="ABN51" s="22"/>
      <c r="ABO51" s="22"/>
      <c r="ABP51" s="22"/>
      <c r="ABQ51" s="22"/>
      <c r="ABR51" s="22"/>
      <c r="ABS51" s="22"/>
      <c r="ABT51" s="22"/>
      <c r="ABU51" s="22"/>
      <c r="ABV51" s="22"/>
      <c r="ABW51" s="22"/>
      <c r="ABX51" s="22"/>
      <c r="ABY51" s="22"/>
      <c r="ABZ51" s="22"/>
      <c r="ACA51" s="22"/>
      <c r="ACB51" s="22"/>
      <c r="ACC51" s="22"/>
      <c r="ACD51" s="22"/>
      <c r="ACE51" s="22"/>
      <c r="ACF51" s="22"/>
      <c r="ACG51" s="22"/>
      <c r="ACH51" s="22"/>
      <c r="ACI51" s="22"/>
      <c r="ACJ51" s="22"/>
      <c r="ACK51" s="22"/>
      <c r="ACL51" s="22"/>
      <c r="ACM51" s="22"/>
      <c r="ACN51" s="22"/>
      <c r="ACO51" s="22"/>
      <c r="ACP51" s="22"/>
      <c r="ACQ51" s="22"/>
      <c r="ACR51" s="22"/>
      <c r="ACS51" s="22"/>
      <c r="ACT51" s="22"/>
      <c r="ACU51" s="22"/>
      <c r="ACV51" s="22"/>
      <c r="ACW51" s="22"/>
      <c r="ACX51" s="22"/>
      <c r="ACY51" s="22"/>
      <c r="ACZ51" s="22"/>
      <c r="ADA51" s="22"/>
      <c r="ADB51" s="22"/>
      <c r="ADC51" s="22"/>
      <c r="ADD51" s="22"/>
      <c r="ADE51" s="22"/>
      <c r="ADF51" s="22"/>
      <c r="ADG51" s="22"/>
      <c r="ADH51" s="22"/>
      <c r="ADI51" s="22"/>
      <c r="ADJ51" s="22"/>
      <c r="ADK51" s="22"/>
      <c r="ADL51" s="22"/>
      <c r="ADM51" s="22"/>
      <c r="ADN51" s="22"/>
      <c r="ADO51" s="22"/>
      <c r="ADP51" s="22"/>
      <c r="ADQ51" s="22"/>
      <c r="ADR51" s="22"/>
      <c r="ADS51" s="22"/>
      <c r="ADT51" s="22"/>
      <c r="ADU51" s="22"/>
      <c r="ADV51" s="22"/>
      <c r="ADW51" s="22"/>
      <c r="ADX51" s="22"/>
      <c r="ADY51" s="22"/>
      <c r="ADZ51" s="22"/>
      <c r="AEA51" s="22"/>
      <c r="AEB51" s="22"/>
      <c r="AEC51" s="22"/>
      <c r="AED51" s="22"/>
      <c r="AEE51" s="22"/>
      <c r="AEF51" s="22"/>
      <c r="AEG51" s="22"/>
      <c r="AEH51" s="22"/>
      <c r="AEI51" s="22"/>
      <c r="AEJ51" s="22"/>
      <c r="AEK51" s="22"/>
      <c r="AEL51" s="22"/>
      <c r="AEM51" s="22"/>
      <c r="AEN51" s="22"/>
      <c r="AEO51" s="22"/>
      <c r="AEP51" s="22"/>
      <c r="AEQ51" s="22"/>
      <c r="AER51" s="22"/>
      <c r="AES51" s="22"/>
      <c r="AET51" s="22"/>
      <c r="AEU51" s="22"/>
      <c r="AEV51" s="22"/>
      <c r="AEW51" s="22"/>
      <c r="AEX51" s="22"/>
      <c r="AEY51" s="22"/>
      <c r="AEZ51" s="22"/>
      <c r="AFA51" s="22"/>
      <c r="AFB51" s="22"/>
      <c r="AFC51" s="22"/>
      <c r="AFD51" s="22"/>
      <c r="AFE51" s="22"/>
      <c r="AFF51" s="22"/>
      <c r="AFG51" s="22"/>
      <c r="AFH51" s="22"/>
      <c r="AFI51" s="22"/>
      <c r="AFJ51" s="22"/>
      <c r="AFK51" s="22"/>
      <c r="AFL51" s="22"/>
      <c r="AFM51" s="22"/>
      <c r="AFN51" s="22"/>
      <c r="AFO51" s="22"/>
      <c r="AFP51" s="22"/>
      <c r="AFQ51" s="22"/>
      <c r="AFR51" s="22"/>
      <c r="AFS51" s="22"/>
      <c r="AFT51" s="22"/>
      <c r="AFU51" s="22"/>
      <c r="AFV51" s="22"/>
      <c r="AFW51" s="22"/>
      <c r="AFX51" s="22"/>
      <c r="AFY51" s="22"/>
      <c r="AFZ51" s="22"/>
      <c r="AGA51" s="22"/>
      <c r="AGB51" s="22"/>
      <c r="AGC51" s="22"/>
      <c r="AGD51" s="22"/>
      <c r="AGE51" s="22"/>
      <c r="AGF51" s="22"/>
      <c r="AGG51" s="22"/>
      <c r="AGH51" s="22"/>
      <c r="AGI51" s="22"/>
      <c r="AGJ51" s="22"/>
      <c r="AGK51" s="22"/>
      <c r="AGL51" s="22"/>
      <c r="AGM51" s="22"/>
      <c r="AGN51" s="22"/>
      <c r="AGO51" s="22"/>
      <c r="AGP51" s="22"/>
      <c r="AGQ51" s="22"/>
      <c r="AGR51" s="22"/>
      <c r="AGS51" s="22"/>
      <c r="AGT51" s="22"/>
      <c r="AGU51" s="22"/>
      <c r="AGV51" s="22"/>
      <c r="AGW51" s="22"/>
      <c r="AGX51" s="22"/>
      <c r="AGY51" s="22"/>
      <c r="AGZ51" s="22"/>
      <c r="AHA51" s="22"/>
      <c r="AHB51" s="22"/>
      <c r="AHC51" s="22"/>
      <c r="AHD51" s="22"/>
      <c r="AHE51" s="22"/>
      <c r="AHF51" s="22"/>
      <c r="AHG51" s="22"/>
      <c r="AHH51" s="22"/>
      <c r="AHI51" s="22"/>
      <c r="AHJ51" s="22"/>
      <c r="AHK51" s="22"/>
      <c r="AHL51" s="22"/>
      <c r="AHM51" s="22"/>
      <c r="AHN51" s="22"/>
      <c r="AHO51" s="22"/>
      <c r="AHP51" s="22"/>
      <c r="AHQ51" s="22"/>
      <c r="AHR51" s="22"/>
      <c r="AHS51" s="22"/>
      <c r="AHT51" s="22"/>
      <c r="AHU51" s="22"/>
      <c r="AHV51" s="22"/>
      <c r="AHW51" s="22"/>
      <c r="AHX51" s="22"/>
      <c r="AHY51" s="22"/>
      <c r="AHZ51" s="22"/>
      <c r="AIA51" s="22"/>
      <c r="AIB51" s="22"/>
      <c r="AIC51" s="22"/>
      <c r="AID51" s="22"/>
      <c r="AIE51" s="22"/>
      <c r="AIF51" s="22"/>
      <c r="AIG51" s="22"/>
      <c r="AIH51" s="22"/>
      <c r="AII51" s="22"/>
      <c r="AIJ51" s="22"/>
      <c r="AIK51" s="22"/>
      <c r="AIL51" s="22"/>
      <c r="AIM51" s="22"/>
      <c r="AIN51" s="22"/>
      <c r="AIO51" s="22"/>
      <c r="AIP51" s="22"/>
      <c r="AIQ51" s="22"/>
      <c r="AIR51" s="22"/>
      <c r="AIS51" s="22"/>
      <c r="AIT51" s="22"/>
      <c r="AIU51" s="22"/>
      <c r="AIV51" s="22"/>
      <c r="AIW51" s="22"/>
      <c r="AIX51" s="22"/>
      <c r="AIY51" s="22"/>
      <c r="AIZ51" s="22"/>
      <c r="AJA51" s="22"/>
      <c r="AJB51" s="22"/>
      <c r="AJC51" s="22"/>
      <c r="AJD51" s="22"/>
      <c r="AJE51" s="22"/>
      <c r="AJF51" s="22"/>
      <c r="AJG51" s="22"/>
      <c r="AJH51" s="22"/>
      <c r="AJI51" s="22"/>
      <c r="AJJ51" s="22"/>
      <c r="AJK51" s="22"/>
      <c r="AJL51" s="22"/>
      <c r="AJM51" s="22"/>
      <c r="AJN51" s="22"/>
      <c r="AJO51" s="22"/>
      <c r="AJP51" s="22"/>
      <c r="AJQ51" s="22"/>
      <c r="AJR51" s="22"/>
      <c r="AJS51" s="22"/>
      <c r="AJT51" s="22"/>
      <c r="AJU51" s="22"/>
      <c r="AJV51" s="22"/>
      <c r="AJW51" s="22"/>
      <c r="AJX51" s="22"/>
      <c r="AJY51" s="22"/>
      <c r="AJZ51" s="22"/>
      <c r="AKA51" s="22"/>
      <c r="AKB51" s="22"/>
      <c r="AKC51" s="22"/>
      <c r="AKD51" s="22"/>
      <c r="AKE51" s="22"/>
      <c r="AKF51" s="22"/>
      <c r="AKG51" s="22"/>
      <c r="AKH51" s="22"/>
      <c r="AKI51" s="22"/>
      <c r="AKJ51" s="22"/>
      <c r="AKK51" s="22"/>
      <c r="AKL51" s="22"/>
      <c r="AKM51" s="22"/>
      <c r="AKN51" s="22"/>
      <c r="AKO51" s="22"/>
      <c r="AKP51" s="22"/>
      <c r="AKQ51" s="22"/>
      <c r="AKR51" s="22"/>
      <c r="AKS51" s="22"/>
      <c r="AKT51" s="22"/>
      <c r="AKU51" s="22"/>
      <c r="AKV51" s="22"/>
      <c r="AKW51" s="22"/>
      <c r="AKX51" s="22"/>
      <c r="AKY51" s="22"/>
      <c r="AKZ51" s="22"/>
      <c r="ALA51" s="22"/>
      <c r="ALB51" s="22"/>
      <c r="ALC51" s="22"/>
      <c r="ALD51" s="22"/>
      <c r="ALE51" s="22"/>
      <c r="ALF51" s="22"/>
      <c r="ALG51" s="22"/>
      <c r="ALH51" s="22"/>
      <c r="ALI51" s="22"/>
      <c r="ALJ51" s="22"/>
      <c r="ALK51" s="22"/>
      <c r="ALL51" s="22"/>
      <c r="ALM51" s="22"/>
      <c r="ALN51" s="22"/>
      <c r="ALO51" s="22"/>
      <c r="ALP51" s="22"/>
      <c r="ALQ51" s="22"/>
      <c r="ALR51" s="22"/>
      <c r="ALS51" s="22"/>
      <c r="ALT51" s="22"/>
      <c r="ALU51" s="22"/>
      <c r="ALV51" s="22"/>
      <c r="ALW51" s="22"/>
      <c r="ALX51" s="22"/>
      <c r="ALY51" s="22"/>
      <c r="ALZ51" s="22"/>
      <c r="AMA51" s="22"/>
      <c r="AMB51" s="22"/>
      <c r="AMC51" s="22"/>
      <c r="AMD51" s="22"/>
      <c r="AME51" s="22"/>
      <c r="AMF51" s="22"/>
      <c r="AMG51" s="22"/>
      <c r="AMH51" s="22"/>
      <c r="AMI51" s="22"/>
      <c r="AMJ51" s="22"/>
      <c r="AMK51" s="22"/>
      <c r="AML51" s="22"/>
      <c r="AMM51" s="22"/>
      <c r="AMN51" s="22"/>
      <c r="AMO51" s="22"/>
      <c r="AMP51" s="22"/>
      <c r="AMQ51" s="22"/>
      <c r="AMR51" s="22"/>
      <c r="AMS51" s="22"/>
      <c r="AMT51" s="22"/>
      <c r="AMU51" s="22"/>
      <c r="AMV51" s="22"/>
      <c r="AMW51" s="22"/>
      <c r="AMX51" s="22"/>
      <c r="AMY51" s="22"/>
      <c r="AMZ51" s="22"/>
      <c r="ANA51" s="22"/>
      <c r="ANB51" s="22"/>
      <c r="ANC51" s="22"/>
      <c r="AND51" s="22"/>
      <c r="ANE51" s="22"/>
      <c r="ANF51" s="22"/>
      <c r="ANG51" s="22"/>
      <c r="ANH51" s="22"/>
      <c r="ANI51" s="22"/>
      <c r="ANJ51" s="22"/>
      <c r="ANK51" s="22"/>
      <c r="ANL51" s="22"/>
      <c r="ANM51" s="22"/>
      <c r="ANN51" s="22"/>
      <c r="ANO51" s="22"/>
      <c r="ANP51" s="22"/>
      <c r="ANQ51" s="22"/>
      <c r="ANR51" s="22"/>
      <c r="ANS51" s="22"/>
      <c r="ANT51" s="22"/>
      <c r="ANU51" s="22"/>
      <c r="ANV51" s="22"/>
      <c r="ANW51" s="22"/>
      <c r="ANX51" s="22"/>
      <c r="ANY51" s="22"/>
      <c r="ANZ51" s="22"/>
      <c r="AOA51" s="22"/>
      <c r="AOB51" s="22"/>
      <c r="AOC51" s="22"/>
      <c r="AOD51" s="22"/>
      <c r="AOE51" s="22"/>
      <c r="AOF51" s="22"/>
      <c r="AOG51" s="22"/>
      <c r="AOH51" s="22"/>
      <c r="AOI51" s="22"/>
      <c r="AOJ51" s="22"/>
      <c r="AOK51" s="22"/>
      <c r="AOL51" s="22"/>
      <c r="AOM51" s="22"/>
      <c r="AON51" s="22"/>
      <c r="AOO51" s="22"/>
      <c r="AOP51" s="22"/>
      <c r="AOQ51" s="22"/>
      <c r="AOR51" s="22"/>
      <c r="AOS51" s="22"/>
      <c r="AOT51" s="22"/>
      <c r="AOU51" s="22"/>
      <c r="AOV51" s="22"/>
      <c r="AOW51" s="22"/>
      <c r="AOX51" s="22"/>
      <c r="AOY51" s="22"/>
      <c r="AOZ51" s="22"/>
      <c r="APA51" s="22"/>
      <c r="APB51" s="22"/>
      <c r="APC51" s="22"/>
      <c r="APD51" s="22"/>
      <c r="APE51" s="22"/>
      <c r="APF51" s="22"/>
      <c r="APG51" s="22"/>
      <c r="APH51" s="22"/>
      <c r="API51" s="22"/>
      <c r="APJ51" s="22"/>
      <c r="APK51" s="22"/>
      <c r="APL51" s="22"/>
      <c r="APM51" s="22"/>
      <c r="APN51" s="22"/>
      <c r="APO51" s="22"/>
      <c r="APP51" s="22"/>
      <c r="APQ51" s="22"/>
      <c r="APR51" s="22"/>
      <c r="APS51" s="22"/>
      <c r="APT51" s="22"/>
      <c r="APU51" s="22"/>
      <c r="APV51" s="22"/>
      <c r="APW51" s="22"/>
      <c r="APX51" s="22"/>
      <c r="APY51" s="22"/>
      <c r="APZ51" s="22"/>
      <c r="AQA51" s="22"/>
      <c r="AQB51" s="22"/>
      <c r="AQC51" s="22"/>
      <c r="AQD51" s="22"/>
      <c r="AQE51" s="22"/>
      <c r="AQF51" s="22"/>
      <c r="AQG51" s="22"/>
      <c r="AQH51" s="22"/>
      <c r="AQI51" s="22"/>
      <c r="AQJ51" s="22"/>
      <c r="AQK51" s="22"/>
      <c r="AQL51" s="22"/>
      <c r="AQM51" s="22"/>
      <c r="AQN51" s="22"/>
      <c r="AQO51" s="22"/>
      <c r="AQP51" s="22"/>
      <c r="AQQ51" s="22"/>
      <c r="AQR51" s="22"/>
      <c r="AQS51" s="22"/>
      <c r="AQT51" s="22"/>
      <c r="AQU51" s="22"/>
      <c r="AQV51" s="22"/>
      <c r="AQW51" s="22"/>
      <c r="AQX51" s="22"/>
      <c r="AQY51" s="22"/>
      <c r="AQZ51" s="22"/>
      <c r="ARA51" s="22"/>
      <c r="ARB51" s="22"/>
      <c r="ARC51" s="22"/>
      <c r="ARD51" s="22"/>
      <c r="ARE51" s="22"/>
      <c r="ARF51" s="22"/>
      <c r="ARG51" s="22"/>
      <c r="ARH51" s="22"/>
      <c r="ARI51" s="22"/>
      <c r="ARJ51" s="22"/>
      <c r="ARK51" s="22"/>
      <c r="ARL51" s="22"/>
      <c r="ARM51" s="22"/>
      <c r="ARN51" s="22"/>
      <c r="ARO51" s="22"/>
      <c r="ARP51" s="22"/>
      <c r="ARQ51" s="22"/>
      <c r="ARR51" s="22"/>
      <c r="ARS51" s="22"/>
      <c r="ART51" s="22"/>
      <c r="ARU51" s="22"/>
      <c r="ARV51" s="22"/>
      <c r="ARW51" s="22"/>
      <c r="ARX51" s="22"/>
      <c r="ARY51" s="22"/>
      <c r="ARZ51" s="22"/>
      <c r="ASA51" s="22"/>
      <c r="ASB51" s="22"/>
      <c r="ASC51" s="22"/>
      <c r="ASD51" s="22"/>
      <c r="ASE51" s="22"/>
      <c r="ASF51" s="22"/>
      <c r="ASG51" s="22"/>
      <c r="ASH51" s="22"/>
      <c r="ASI51" s="22"/>
      <c r="ASJ51" s="22"/>
      <c r="ASK51" s="22"/>
      <c r="ASL51" s="22"/>
      <c r="ASM51" s="22"/>
      <c r="ASN51" s="22"/>
      <c r="ASO51" s="22"/>
      <c r="ASP51" s="22"/>
      <c r="ASQ51" s="22"/>
      <c r="ASR51" s="22"/>
      <c r="ASS51" s="22"/>
      <c r="AST51" s="22"/>
      <c r="ASU51" s="22"/>
      <c r="ASV51" s="22"/>
      <c r="ASW51" s="22"/>
      <c r="ASX51" s="22"/>
      <c r="ASY51" s="22"/>
      <c r="ASZ51" s="22"/>
      <c r="ATA51" s="22"/>
      <c r="ATB51" s="22"/>
      <c r="ATC51" s="22"/>
      <c r="ATD51" s="22"/>
      <c r="ATE51" s="22"/>
      <c r="ATF51" s="22"/>
      <c r="ATG51" s="22"/>
      <c r="ATH51" s="22"/>
      <c r="ATI51" s="22"/>
      <c r="ATJ51" s="22"/>
      <c r="ATK51" s="22"/>
      <c r="ATL51" s="22"/>
      <c r="ATM51" s="22"/>
      <c r="ATN51" s="22"/>
      <c r="ATO51" s="22"/>
      <c r="ATP51" s="22"/>
      <c r="ATQ51" s="22"/>
      <c r="ATR51" s="22"/>
      <c r="ATS51" s="22"/>
      <c r="ATT51" s="22"/>
      <c r="ATU51" s="22"/>
      <c r="ATV51" s="22"/>
      <c r="ATW51" s="22"/>
      <c r="ATX51" s="22"/>
      <c r="ATY51" s="22"/>
      <c r="ATZ51" s="22"/>
      <c r="AUA51" s="22"/>
      <c r="AUB51" s="22"/>
      <c r="AUC51" s="22"/>
      <c r="AUD51" s="22"/>
      <c r="AUE51" s="22"/>
      <c r="AUF51" s="22"/>
      <c r="AUG51" s="22"/>
      <c r="AUH51" s="22"/>
      <c r="AUI51" s="22"/>
      <c r="AUJ51" s="22"/>
      <c r="AUK51" s="22"/>
      <c r="AUL51" s="22"/>
      <c r="AUM51" s="22"/>
      <c r="AUN51" s="22"/>
      <c r="AUO51" s="22"/>
      <c r="AUP51" s="22"/>
      <c r="AUQ51" s="22"/>
      <c r="AUR51" s="22"/>
      <c r="AUS51" s="22"/>
      <c r="AUT51" s="22"/>
      <c r="AUU51" s="22"/>
      <c r="AUV51" s="22"/>
      <c r="AUW51" s="22"/>
      <c r="AUX51" s="22"/>
      <c r="AUY51" s="22"/>
      <c r="AUZ51" s="22"/>
      <c r="AVA51" s="22"/>
      <c r="AVB51" s="22"/>
      <c r="AVC51" s="22"/>
      <c r="AVD51" s="22"/>
      <c r="AVE51" s="22"/>
      <c r="AVF51" s="22"/>
      <c r="AVG51" s="22"/>
      <c r="AVH51" s="22"/>
      <c r="AVI51" s="22"/>
      <c r="AVJ51" s="22"/>
      <c r="AVK51" s="22"/>
      <c r="AVL51" s="22"/>
      <c r="AVM51" s="22"/>
      <c r="AVN51" s="22"/>
      <c r="AVO51" s="22"/>
      <c r="AVP51" s="22"/>
      <c r="AVQ51" s="22"/>
      <c r="AVR51" s="22"/>
      <c r="AVS51" s="22"/>
      <c r="AVT51" s="22"/>
      <c r="AVU51" s="22"/>
      <c r="AVV51" s="22"/>
      <c r="AVW51" s="22"/>
      <c r="AVX51" s="22"/>
      <c r="AVY51" s="22"/>
      <c r="AVZ51" s="22"/>
      <c r="AWA51" s="22"/>
      <c r="AWB51" s="22"/>
      <c r="AWC51" s="22"/>
      <c r="AWD51" s="22"/>
      <c r="AWE51" s="22"/>
      <c r="AWF51" s="22"/>
      <c r="AWG51" s="22"/>
      <c r="AWH51" s="22"/>
      <c r="AWI51" s="22"/>
      <c r="AWJ51" s="22"/>
      <c r="AWK51" s="22"/>
      <c r="AWL51" s="22"/>
      <c r="AWM51" s="22"/>
      <c r="AWN51" s="22"/>
      <c r="AWO51" s="22"/>
      <c r="AWP51" s="22"/>
      <c r="AWQ51" s="22"/>
      <c r="AWR51" s="22"/>
      <c r="AWS51" s="22"/>
      <c r="AWT51" s="22"/>
      <c r="AWU51" s="22"/>
      <c r="AWV51" s="22"/>
      <c r="AWW51" s="22"/>
      <c r="AWX51" s="22"/>
      <c r="AWY51" s="22"/>
      <c r="AWZ51" s="22"/>
      <c r="AXA51" s="22"/>
      <c r="AXB51" s="22"/>
      <c r="AXC51" s="22"/>
      <c r="AXD51" s="22"/>
      <c r="AXE51" s="22"/>
      <c r="AXF51" s="22"/>
      <c r="AXG51" s="22"/>
      <c r="AXH51" s="22"/>
      <c r="AXI51" s="22"/>
      <c r="AXJ51" s="22"/>
      <c r="AXK51" s="22"/>
      <c r="AXL51" s="22"/>
      <c r="AXM51" s="22"/>
      <c r="AXN51" s="22"/>
      <c r="AXO51" s="22"/>
      <c r="AXP51" s="22"/>
      <c r="AXQ51" s="22"/>
      <c r="AXR51" s="22"/>
      <c r="AXS51" s="22"/>
      <c r="AXT51" s="22"/>
      <c r="AXU51" s="22"/>
      <c r="AXV51" s="22"/>
      <c r="AXW51" s="22"/>
      <c r="AXX51" s="22"/>
      <c r="AXY51" s="22"/>
      <c r="AXZ51" s="22"/>
      <c r="AYA51" s="22"/>
      <c r="AYB51" s="22"/>
      <c r="AYC51" s="22"/>
      <c r="AYD51" s="22"/>
      <c r="AYE51" s="22"/>
      <c r="AYF51" s="22"/>
      <c r="AYG51" s="22"/>
      <c r="AYH51" s="22"/>
      <c r="AYI51" s="22"/>
      <c r="AYJ51" s="22"/>
      <c r="AYK51" s="22"/>
      <c r="AYL51" s="22"/>
      <c r="AYM51" s="22"/>
      <c r="AYN51" s="22"/>
      <c r="AYO51" s="22"/>
      <c r="AYP51" s="22"/>
      <c r="AYQ51" s="22"/>
      <c r="AYR51" s="22"/>
      <c r="AYS51" s="22"/>
      <c r="AYT51" s="22"/>
      <c r="AYU51" s="22"/>
      <c r="AYV51" s="22"/>
      <c r="AYW51" s="22"/>
      <c r="AYX51" s="22"/>
      <c r="AYY51" s="22"/>
      <c r="AYZ51" s="22"/>
      <c r="AZA51" s="22"/>
      <c r="AZB51" s="22"/>
      <c r="AZC51" s="22"/>
      <c r="AZD51" s="22"/>
      <c r="AZE51" s="22"/>
      <c r="AZF51" s="22"/>
      <c r="AZG51" s="22"/>
      <c r="AZH51" s="22"/>
      <c r="AZI51" s="22"/>
      <c r="AZJ51" s="22"/>
      <c r="AZK51" s="22"/>
      <c r="AZL51" s="22"/>
      <c r="AZM51" s="22"/>
      <c r="AZN51" s="22"/>
      <c r="AZO51" s="22"/>
      <c r="AZP51" s="22"/>
      <c r="AZQ51" s="22"/>
      <c r="AZR51" s="22"/>
      <c r="AZS51" s="22"/>
      <c r="AZT51" s="22"/>
      <c r="AZU51" s="22"/>
      <c r="AZV51" s="22"/>
      <c r="AZW51" s="22"/>
      <c r="AZX51" s="22"/>
      <c r="AZY51" s="22"/>
      <c r="AZZ51" s="22"/>
      <c r="BAA51" s="22"/>
      <c r="BAB51" s="22"/>
      <c r="BAC51" s="22"/>
      <c r="BAD51" s="22"/>
      <c r="BAE51" s="22"/>
      <c r="BAF51" s="22"/>
      <c r="BAG51" s="22"/>
      <c r="BAH51" s="22"/>
      <c r="BAI51" s="22"/>
      <c r="BAJ51" s="22"/>
      <c r="BAK51" s="22"/>
      <c r="BAL51" s="22"/>
      <c r="BAM51" s="22"/>
      <c r="BAN51" s="22"/>
      <c r="BAO51" s="22"/>
      <c r="BAP51" s="22"/>
      <c r="BAQ51" s="22"/>
      <c r="BAR51" s="22"/>
      <c r="BAS51" s="22"/>
      <c r="BAT51" s="22"/>
      <c r="BAU51" s="22"/>
      <c r="BAV51" s="22"/>
      <c r="BAW51" s="22"/>
      <c r="BAX51" s="22"/>
      <c r="BAY51" s="22"/>
      <c r="BAZ51" s="22"/>
      <c r="BBA51" s="22"/>
      <c r="BBB51" s="22"/>
      <c r="BBC51" s="22"/>
      <c r="BBD51" s="22"/>
      <c r="BBE51" s="22"/>
      <c r="BBF51" s="22"/>
      <c r="BBG51" s="22"/>
      <c r="BBH51" s="22"/>
      <c r="BBI51" s="22"/>
      <c r="BBJ51" s="22"/>
      <c r="BBK51" s="22"/>
      <c r="BBL51" s="22"/>
      <c r="BBM51" s="22"/>
      <c r="BBN51" s="22"/>
      <c r="BBO51" s="22"/>
      <c r="BBP51" s="22"/>
      <c r="BBQ51" s="22"/>
      <c r="BBR51" s="22"/>
      <c r="BBS51" s="22"/>
      <c r="BBT51" s="22"/>
      <c r="BBU51" s="22"/>
      <c r="BBV51" s="22"/>
      <c r="BBW51" s="22"/>
      <c r="BBX51" s="22"/>
      <c r="BBY51" s="22"/>
      <c r="BBZ51" s="22"/>
      <c r="BCA51" s="22"/>
      <c r="BCB51" s="22"/>
      <c r="BCC51" s="22"/>
      <c r="BCD51" s="22"/>
      <c r="BCE51" s="22"/>
      <c r="BCF51" s="22"/>
      <c r="BCG51" s="22"/>
      <c r="BCH51" s="22"/>
      <c r="BCI51" s="22"/>
      <c r="BCJ51" s="22"/>
      <c r="BCK51" s="22"/>
      <c r="BCL51" s="22"/>
      <c r="BCM51" s="22"/>
      <c r="BCN51" s="22"/>
      <c r="BCO51" s="22"/>
      <c r="BCP51" s="22"/>
      <c r="BCQ51" s="22"/>
      <c r="BCR51" s="22"/>
      <c r="BCS51" s="22"/>
      <c r="BCT51" s="22"/>
      <c r="BCU51" s="22"/>
      <c r="BCV51" s="22"/>
      <c r="BCW51" s="22"/>
      <c r="BCX51" s="22"/>
      <c r="BCY51" s="22"/>
      <c r="BCZ51" s="22"/>
      <c r="BDA51" s="22"/>
      <c r="BDB51" s="22"/>
      <c r="BDC51" s="22"/>
      <c r="BDD51" s="22"/>
      <c r="BDE51" s="22"/>
      <c r="BDF51" s="22"/>
      <c r="BDG51" s="22"/>
      <c r="BDH51" s="22"/>
      <c r="BDI51" s="22"/>
      <c r="BDJ51" s="22"/>
      <c r="BDK51" s="22"/>
      <c r="BDL51" s="22"/>
      <c r="BDM51" s="22"/>
      <c r="BDN51" s="22"/>
      <c r="BDO51" s="22"/>
      <c r="BDP51" s="22"/>
      <c r="BDQ51" s="22"/>
      <c r="BDR51" s="22"/>
      <c r="BDS51" s="22"/>
      <c r="BDT51" s="22"/>
      <c r="BDU51" s="22"/>
      <c r="BDV51" s="22"/>
      <c r="BDW51" s="22"/>
      <c r="BDX51" s="22"/>
      <c r="BDY51" s="22"/>
      <c r="BDZ51" s="22"/>
      <c r="BEA51" s="22"/>
      <c r="BEB51" s="22"/>
      <c r="BEC51" s="22"/>
      <c r="BED51" s="22"/>
      <c r="BEE51" s="22"/>
      <c r="BEF51" s="22"/>
      <c r="BEG51" s="22"/>
      <c r="BEH51" s="22"/>
      <c r="BEI51" s="22"/>
      <c r="BEJ51" s="22"/>
    </row>
    <row r="52" spans="1:1492" ht="15.6" customHeight="1" x14ac:dyDescent="0.3">
      <c r="B52" s="548" t="s">
        <v>227</v>
      </c>
      <c r="X52" s="213"/>
      <c r="Z52" s="213"/>
      <c r="AB52" s="149"/>
      <c r="AC52" s="400"/>
      <c r="AD52" s="337"/>
      <c r="AE52" s="400"/>
      <c r="AF52" s="278"/>
      <c r="AG52" s="164" t="s">
        <v>259</v>
      </c>
      <c r="AH52" s="288"/>
      <c r="AI52" s="157"/>
      <c r="AJ52" s="180">
        <v>6.05</v>
      </c>
      <c r="AK52" s="155" t="s">
        <v>260</v>
      </c>
      <c r="AL52" s="154"/>
      <c r="AM52" s="155"/>
      <c r="AN52" s="286">
        <v>5.93</v>
      </c>
      <c r="AO52" s="155" t="s">
        <v>260</v>
      </c>
      <c r="AP52" s="154"/>
      <c r="AQ52" s="155"/>
      <c r="AR52" s="286">
        <v>5.93</v>
      </c>
      <c r="AS52" s="155" t="s">
        <v>260</v>
      </c>
      <c r="AT52" s="154"/>
      <c r="AU52" s="155"/>
      <c r="AV52" s="180">
        <v>5.93</v>
      </c>
      <c r="AW52" s="155" t="s">
        <v>260</v>
      </c>
      <c r="AX52" s="154"/>
      <c r="AY52" s="155"/>
      <c r="AZ52" s="180">
        <v>5.93</v>
      </c>
      <c r="BA52" s="155" t="s">
        <v>260</v>
      </c>
      <c r="BB52" s="154"/>
      <c r="BC52" s="155"/>
      <c r="BD52" s="180">
        <v>5.81</v>
      </c>
      <c r="BE52" s="155" t="s">
        <v>260</v>
      </c>
      <c r="BF52" s="154"/>
      <c r="BG52" s="155"/>
      <c r="BH52" s="180">
        <v>5.81</v>
      </c>
      <c r="BI52" s="155" t="s">
        <v>260</v>
      </c>
      <c r="BJ52" s="154"/>
      <c r="BK52" s="155"/>
      <c r="BL52" s="180">
        <v>5.81</v>
      </c>
      <c r="BM52" s="155" t="s">
        <v>260</v>
      </c>
      <c r="BN52" s="154"/>
      <c r="BO52" s="155"/>
      <c r="BP52" s="180">
        <v>5.81</v>
      </c>
      <c r="BQ52" s="155" t="s">
        <v>260</v>
      </c>
      <c r="BR52" s="154"/>
      <c r="BS52" s="155"/>
      <c r="BT52" s="158">
        <v>5.7</v>
      </c>
      <c r="BU52" s="155" t="s">
        <v>260</v>
      </c>
      <c r="BV52" s="154"/>
      <c r="BW52" s="155"/>
      <c r="BX52" s="158">
        <v>5.7</v>
      </c>
      <c r="BY52" s="155" t="s">
        <v>260</v>
      </c>
      <c r="BZ52" s="154"/>
      <c r="CA52" s="155"/>
      <c r="CB52" s="154">
        <v>5.59</v>
      </c>
      <c r="CC52" s="155" t="s">
        <v>260</v>
      </c>
      <c r="CD52" s="154"/>
      <c r="CE52" s="155"/>
      <c r="CF52"/>
      <c r="CG52" s="154">
        <v>5.48</v>
      </c>
      <c r="CH52" s="155" t="s">
        <v>260</v>
      </c>
      <c r="CI52" s="154"/>
      <c r="CJ52" s="155"/>
    </row>
    <row r="53" spans="1:1492" ht="15.6" customHeight="1" x14ac:dyDescent="0.3">
      <c r="B53" s="555"/>
      <c r="X53" s="213"/>
      <c r="Z53" s="213"/>
      <c r="AB53" s="149"/>
      <c r="AC53" s="400"/>
      <c r="AD53" s="337"/>
      <c r="AE53" s="400"/>
      <c r="AF53" s="149"/>
      <c r="AG53" s="155"/>
      <c r="AH53" s="154"/>
      <c r="AI53" s="155"/>
      <c r="AJ53" s="154">
        <v>3.58</v>
      </c>
      <c r="AK53" s="155" t="s">
        <v>261</v>
      </c>
      <c r="AL53" s="154"/>
      <c r="AM53" s="155"/>
      <c r="AN53" s="289">
        <v>3.51</v>
      </c>
      <c r="AO53" s="155" t="s">
        <v>261</v>
      </c>
      <c r="AP53" s="154"/>
      <c r="AQ53" s="155"/>
      <c r="AR53" s="289">
        <v>3.51</v>
      </c>
      <c r="AS53" s="155" t="s">
        <v>261</v>
      </c>
      <c r="AT53" s="154"/>
      <c r="AU53" s="155"/>
      <c r="AV53" s="154">
        <v>3.51</v>
      </c>
      <c r="AW53" s="155" t="s">
        <v>261</v>
      </c>
      <c r="AX53" s="154"/>
      <c r="AY53" s="155"/>
      <c r="AZ53" s="154">
        <v>3.51</v>
      </c>
      <c r="BA53" s="155" t="s">
        <v>261</v>
      </c>
      <c r="BB53" s="154"/>
      <c r="BC53" s="155"/>
      <c r="BD53" s="154">
        <v>3.44</v>
      </c>
      <c r="BE53" s="155" t="s">
        <v>261</v>
      </c>
      <c r="BF53" s="154"/>
      <c r="BG53" s="155"/>
      <c r="BH53" s="154">
        <v>3.44</v>
      </c>
      <c r="BI53" s="155" t="s">
        <v>261</v>
      </c>
      <c r="BJ53" s="154"/>
      <c r="BK53" s="155"/>
      <c r="BL53" s="154">
        <v>3.44</v>
      </c>
      <c r="BM53" s="155" t="s">
        <v>261</v>
      </c>
      <c r="BN53" s="154"/>
      <c r="BO53" s="155"/>
      <c r="BP53" s="154">
        <v>3.44</v>
      </c>
      <c r="BQ53" s="155" t="s">
        <v>261</v>
      </c>
      <c r="BR53" s="154"/>
      <c r="BS53" s="155"/>
      <c r="BT53" s="158">
        <v>3.37</v>
      </c>
      <c r="BU53" s="155" t="s">
        <v>261</v>
      </c>
      <c r="BV53" s="154"/>
      <c r="BW53" s="155"/>
      <c r="BX53" s="158">
        <v>3.37</v>
      </c>
      <c r="BY53" s="155" t="s">
        <v>261</v>
      </c>
      <c r="BZ53" s="154"/>
      <c r="CA53" s="155"/>
      <c r="CB53" s="154">
        <v>3.3</v>
      </c>
      <c r="CC53" s="155" t="s">
        <v>261</v>
      </c>
      <c r="CD53" s="154"/>
      <c r="CE53" s="155"/>
      <c r="CF53"/>
      <c r="CG53" s="154">
        <v>3.24</v>
      </c>
      <c r="CH53" s="155" t="s">
        <v>261</v>
      </c>
      <c r="CI53" s="154"/>
      <c r="CJ53" s="155"/>
    </row>
    <row r="54" spans="1:1492" s="113" customFormat="1" ht="15.6" customHeight="1" x14ac:dyDescent="0.3">
      <c r="B54" s="549"/>
      <c r="C54" s="159"/>
      <c r="D54" s="159"/>
      <c r="E54" s="159"/>
      <c r="F54" s="159"/>
      <c r="G54" s="159"/>
      <c r="H54" s="159"/>
      <c r="I54" s="159"/>
      <c r="J54" s="159"/>
      <c r="K54" s="159"/>
      <c r="L54" s="159"/>
      <c r="M54" s="159"/>
      <c r="N54" s="159"/>
      <c r="O54" s="159"/>
      <c r="P54" s="159"/>
      <c r="Q54" s="159"/>
      <c r="R54" s="159"/>
      <c r="S54" s="159"/>
      <c r="T54" s="159"/>
      <c r="U54" s="159"/>
      <c r="V54" s="159"/>
      <c r="W54" s="159"/>
      <c r="X54" s="159"/>
      <c r="Y54" s="159"/>
      <c r="Z54" s="159"/>
      <c r="AA54" s="159"/>
      <c r="AB54" s="285"/>
      <c r="AC54" s="401"/>
      <c r="AD54" s="335"/>
      <c r="AE54" s="401"/>
      <c r="AF54" s="285"/>
      <c r="AG54" s="157"/>
      <c r="AH54" s="285"/>
      <c r="AI54" s="157"/>
      <c r="AJ54" s="156">
        <v>3.12</v>
      </c>
      <c r="AK54" s="157" t="s">
        <v>262</v>
      </c>
      <c r="AL54" s="156"/>
      <c r="AM54" s="157"/>
      <c r="AN54" s="290">
        <v>3.06</v>
      </c>
      <c r="AO54" s="157" t="s">
        <v>262</v>
      </c>
      <c r="AP54" s="156"/>
      <c r="AQ54" s="157"/>
      <c r="AR54" s="290">
        <v>3.06</v>
      </c>
      <c r="AS54" s="157" t="s">
        <v>262</v>
      </c>
      <c r="AT54" s="156"/>
      <c r="AU54" s="157"/>
      <c r="AV54" s="156">
        <v>3.06</v>
      </c>
      <c r="AW54" s="157" t="s">
        <v>262</v>
      </c>
      <c r="AX54" s="156"/>
      <c r="AY54" s="157"/>
      <c r="AZ54" s="156">
        <v>3.06</v>
      </c>
      <c r="BA54" s="157" t="s">
        <v>262</v>
      </c>
      <c r="BB54" s="156"/>
      <c r="BC54" s="157"/>
      <c r="BD54" s="156">
        <v>3</v>
      </c>
      <c r="BE54" s="157" t="s">
        <v>262</v>
      </c>
      <c r="BF54" s="156"/>
      <c r="BG54" s="157"/>
      <c r="BH54" s="156">
        <v>3</v>
      </c>
      <c r="BI54" s="157" t="s">
        <v>262</v>
      </c>
      <c r="BJ54" s="156"/>
      <c r="BK54" s="157"/>
      <c r="BL54" s="156">
        <v>3</v>
      </c>
      <c r="BM54" s="157" t="s">
        <v>262</v>
      </c>
      <c r="BN54" s="156"/>
      <c r="BO54" s="157"/>
      <c r="BP54" s="156">
        <v>3</v>
      </c>
      <c r="BQ54" s="157" t="s">
        <v>262</v>
      </c>
      <c r="BR54" s="156"/>
      <c r="BS54" s="157"/>
      <c r="BT54" s="161">
        <v>2.94</v>
      </c>
      <c r="BU54" s="157" t="s">
        <v>262</v>
      </c>
      <c r="BV54" s="156"/>
      <c r="BW54" s="157"/>
      <c r="BX54" s="161">
        <v>2.94</v>
      </c>
      <c r="BY54" s="157" t="s">
        <v>262</v>
      </c>
      <c r="BZ54" s="156"/>
      <c r="CA54" s="157"/>
      <c r="CB54" s="156">
        <v>2.88</v>
      </c>
      <c r="CC54" s="157" t="s">
        <v>262</v>
      </c>
      <c r="CD54" s="156"/>
      <c r="CE54" s="157"/>
      <c r="CG54" s="156">
        <v>2.82</v>
      </c>
      <c r="CH54" s="157" t="s">
        <v>262</v>
      </c>
      <c r="CI54" s="156"/>
      <c r="CJ54" s="157"/>
    </row>
    <row r="55" spans="1:1492" ht="15.6" customHeight="1" x14ac:dyDescent="0.3">
      <c r="B55" s="548" t="s">
        <v>229</v>
      </c>
      <c r="X55" s="213"/>
      <c r="Z55" s="213"/>
      <c r="AB55" s="149"/>
      <c r="AC55" s="400"/>
      <c r="AD55" s="337"/>
      <c r="AE55" s="400"/>
      <c r="AF55" s="278"/>
      <c r="AG55" s="164" t="s">
        <v>259</v>
      </c>
      <c r="AH55" s="288"/>
      <c r="AI55" s="157"/>
      <c r="AJ55" s="180">
        <v>41.63</v>
      </c>
      <c r="AK55" s="155" t="s">
        <v>260</v>
      </c>
      <c r="AL55" s="154"/>
      <c r="AM55" s="155"/>
      <c r="AN55" s="286">
        <v>40.81</v>
      </c>
      <c r="AO55" s="155" t="s">
        <v>260</v>
      </c>
      <c r="AP55" s="154"/>
      <c r="AQ55" s="155"/>
      <c r="AR55" s="286">
        <v>40.81</v>
      </c>
      <c r="AS55" s="155" t="s">
        <v>260</v>
      </c>
      <c r="AT55" s="154"/>
      <c r="AU55" s="155"/>
      <c r="AV55" s="180">
        <v>40.81</v>
      </c>
      <c r="AW55" s="155" t="s">
        <v>260</v>
      </c>
      <c r="AX55" s="154"/>
      <c r="AY55" s="155"/>
      <c r="AZ55" s="180">
        <v>40.81</v>
      </c>
      <c r="BA55" s="155" t="s">
        <v>260</v>
      </c>
      <c r="BB55" s="154"/>
      <c r="BC55" s="155"/>
      <c r="BD55" s="180">
        <v>40.01</v>
      </c>
      <c r="BE55" s="155" t="s">
        <v>260</v>
      </c>
      <c r="BF55" s="154"/>
      <c r="BG55" s="155"/>
      <c r="BH55" s="180">
        <v>35.06</v>
      </c>
      <c r="BI55" s="155" t="s">
        <v>260</v>
      </c>
      <c r="BJ55" s="154"/>
      <c r="BK55" s="155"/>
      <c r="BL55" s="180">
        <v>35.06</v>
      </c>
      <c r="BM55" s="155" t="s">
        <v>260</v>
      </c>
      <c r="BN55" s="154"/>
      <c r="BO55" s="155"/>
      <c r="BP55" s="180">
        <v>35.06</v>
      </c>
      <c r="BQ55" s="155" t="s">
        <v>260</v>
      </c>
      <c r="BR55" s="154"/>
      <c r="BS55" s="155"/>
      <c r="BT55" s="158">
        <v>34.369999999999997</v>
      </c>
      <c r="BU55" s="155" t="s">
        <v>260</v>
      </c>
      <c r="BV55" s="154"/>
      <c r="BW55" s="155"/>
      <c r="BX55" s="158">
        <v>34.369999999999997</v>
      </c>
      <c r="BY55" s="155" t="s">
        <v>260</v>
      </c>
      <c r="BZ55" s="154"/>
      <c r="CA55" s="155"/>
      <c r="CB55" s="154">
        <v>33.700000000000003</v>
      </c>
      <c r="CC55" s="155" t="s">
        <v>260</v>
      </c>
      <c r="CD55" s="154"/>
      <c r="CE55" s="155"/>
      <c r="CF55"/>
      <c r="CG55" s="154">
        <v>33.04</v>
      </c>
      <c r="CH55" s="155" t="s">
        <v>260</v>
      </c>
      <c r="CI55" s="154"/>
      <c r="CJ55" s="155"/>
    </row>
    <row r="56" spans="1:1492" ht="15.6" customHeight="1" x14ac:dyDescent="0.3">
      <c r="B56" s="555"/>
      <c r="X56" s="213"/>
      <c r="Z56" s="213"/>
      <c r="AB56" s="149"/>
      <c r="AC56" s="400"/>
      <c r="AD56" s="337"/>
      <c r="AE56" s="400"/>
      <c r="AF56" s="149"/>
      <c r="AG56" s="155"/>
      <c r="AH56" s="154"/>
      <c r="AI56" s="155"/>
      <c r="AJ56" s="154">
        <v>24.65</v>
      </c>
      <c r="AK56" s="155" t="s">
        <v>261</v>
      </c>
      <c r="AL56" s="154"/>
      <c r="AM56" s="155"/>
      <c r="AN56" s="289">
        <v>24.17</v>
      </c>
      <c r="AO56" s="155" t="s">
        <v>261</v>
      </c>
      <c r="AP56" s="154"/>
      <c r="AQ56" s="155"/>
      <c r="AR56" s="289">
        <v>24.17</v>
      </c>
      <c r="AS56" s="155" t="s">
        <v>261</v>
      </c>
      <c r="AT56" s="154"/>
      <c r="AU56" s="155"/>
      <c r="AV56" s="154">
        <v>24.17</v>
      </c>
      <c r="AW56" s="155" t="s">
        <v>261</v>
      </c>
      <c r="AX56" s="154"/>
      <c r="AY56" s="155"/>
      <c r="AZ56" s="154">
        <v>24.17</v>
      </c>
      <c r="BA56" s="155" t="s">
        <v>261</v>
      </c>
      <c r="BB56" s="154"/>
      <c r="BC56" s="155"/>
      <c r="BD56" s="154">
        <v>23.7</v>
      </c>
      <c r="BE56" s="155" t="s">
        <v>261</v>
      </c>
      <c r="BF56" s="154"/>
      <c r="BG56" s="155"/>
      <c r="BH56" s="154">
        <v>20.77</v>
      </c>
      <c r="BI56" s="155" t="s">
        <v>261</v>
      </c>
      <c r="BJ56" s="154"/>
      <c r="BK56" s="155"/>
      <c r="BL56" s="154">
        <v>20.77</v>
      </c>
      <c r="BM56" s="155" t="s">
        <v>261</v>
      </c>
      <c r="BN56" s="154"/>
      <c r="BO56" s="155"/>
      <c r="BP56" s="154">
        <v>20.77</v>
      </c>
      <c r="BQ56" s="155" t="s">
        <v>261</v>
      </c>
      <c r="BR56" s="154"/>
      <c r="BS56" s="155"/>
      <c r="BT56" s="158">
        <v>20.36</v>
      </c>
      <c r="BU56" s="155" t="s">
        <v>261</v>
      </c>
      <c r="BV56" s="154"/>
      <c r="BW56" s="155"/>
      <c r="BX56" s="158">
        <v>20.36</v>
      </c>
      <c r="BY56" s="155" t="s">
        <v>261</v>
      </c>
      <c r="BZ56" s="154"/>
      <c r="CA56" s="155"/>
      <c r="CB56" s="154">
        <v>19.96</v>
      </c>
      <c r="CC56" s="155" t="s">
        <v>261</v>
      </c>
      <c r="CD56" s="154"/>
      <c r="CE56" s="155"/>
      <c r="CF56"/>
      <c r="CG56" s="154">
        <v>19.57</v>
      </c>
      <c r="CH56" s="155" t="s">
        <v>261</v>
      </c>
      <c r="CI56" s="154"/>
      <c r="CJ56" s="155"/>
    </row>
    <row r="57" spans="1:1492" s="113" customFormat="1" ht="15.6" customHeight="1" x14ac:dyDescent="0.3">
      <c r="B57" s="549"/>
      <c r="C57" s="159"/>
      <c r="D57" s="159"/>
      <c r="E57" s="159"/>
      <c r="F57" s="159"/>
      <c r="G57" s="159"/>
      <c r="H57" s="159"/>
      <c r="I57" s="159"/>
      <c r="J57" s="159"/>
      <c r="K57" s="159"/>
      <c r="L57" s="159"/>
      <c r="M57" s="159"/>
      <c r="N57" s="159"/>
      <c r="O57" s="159"/>
      <c r="P57" s="159"/>
      <c r="Q57" s="159"/>
      <c r="R57" s="159"/>
      <c r="S57" s="159"/>
      <c r="T57" s="159"/>
      <c r="U57" s="159"/>
      <c r="V57" s="159"/>
      <c r="W57" s="159"/>
      <c r="X57" s="159"/>
      <c r="Y57" s="159"/>
      <c r="Z57" s="159"/>
      <c r="AA57" s="159"/>
      <c r="AB57" s="285"/>
      <c r="AC57" s="401"/>
      <c r="AD57" s="335"/>
      <c r="AE57" s="401"/>
      <c r="AF57" s="285"/>
      <c r="AG57" s="157"/>
      <c r="AH57" s="285"/>
      <c r="AI57" s="157"/>
      <c r="AJ57" s="156">
        <v>21.44</v>
      </c>
      <c r="AK57" s="157" t="s">
        <v>262</v>
      </c>
      <c r="AL57" s="156"/>
      <c r="AM57" s="157"/>
      <c r="AN57" s="290">
        <v>21.02</v>
      </c>
      <c r="AO57" s="157" t="s">
        <v>262</v>
      </c>
      <c r="AP57" s="156"/>
      <c r="AQ57" s="157"/>
      <c r="AR57" s="290">
        <v>21.02</v>
      </c>
      <c r="AS57" s="157" t="s">
        <v>262</v>
      </c>
      <c r="AT57" s="156"/>
      <c r="AU57" s="157"/>
      <c r="AV57" s="156">
        <v>21.02</v>
      </c>
      <c r="AW57" s="157" t="s">
        <v>262</v>
      </c>
      <c r="AX57" s="156"/>
      <c r="AY57" s="157"/>
      <c r="AZ57" s="156">
        <v>21.02</v>
      </c>
      <c r="BA57" s="157" t="s">
        <v>262</v>
      </c>
      <c r="BB57" s="156"/>
      <c r="BC57" s="157"/>
      <c r="BD57" s="156">
        <v>20.61</v>
      </c>
      <c r="BE57" s="157" t="s">
        <v>262</v>
      </c>
      <c r="BF57" s="156"/>
      <c r="BG57" s="157"/>
      <c r="BH57" s="156">
        <v>18.02</v>
      </c>
      <c r="BI57" s="157" t="s">
        <v>262</v>
      </c>
      <c r="BJ57" s="156"/>
      <c r="BK57" s="157"/>
      <c r="BL57" s="156">
        <v>18.02</v>
      </c>
      <c r="BM57" s="157" t="s">
        <v>262</v>
      </c>
      <c r="BN57" s="156"/>
      <c r="BO57" s="157"/>
      <c r="BP57" s="156">
        <v>18.02</v>
      </c>
      <c r="BQ57" s="157" t="s">
        <v>262</v>
      </c>
      <c r="BR57" s="156"/>
      <c r="BS57" s="157"/>
      <c r="BT57" s="161">
        <v>17.670000000000002</v>
      </c>
      <c r="BU57" s="157" t="s">
        <v>262</v>
      </c>
      <c r="BV57" s="156"/>
      <c r="BW57" s="157"/>
      <c r="BX57" s="161">
        <v>17.670000000000002</v>
      </c>
      <c r="BY57" s="157" t="s">
        <v>262</v>
      </c>
      <c r="BZ57" s="156"/>
      <c r="CA57" s="157"/>
      <c r="CB57" s="156">
        <v>17.32</v>
      </c>
      <c r="CC57" s="157" t="s">
        <v>262</v>
      </c>
      <c r="CD57" s="156"/>
      <c r="CE57" s="157"/>
      <c r="CG57" s="156">
        <v>16.98</v>
      </c>
      <c r="CH57" s="157" t="s">
        <v>262</v>
      </c>
      <c r="CI57" s="156"/>
      <c r="CJ57" s="157"/>
    </row>
    <row r="58" spans="1:1492" ht="15.6" customHeight="1" x14ac:dyDescent="0.3">
      <c r="B58" s="548" t="s">
        <v>263</v>
      </c>
      <c r="X58" s="213"/>
      <c r="Z58" s="213"/>
      <c r="AB58" s="149"/>
      <c r="AC58" s="400"/>
      <c r="AD58" s="337"/>
      <c r="AE58" s="400"/>
      <c r="AF58" s="278"/>
      <c r="AG58" s="164" t="s">
        <v>259</v>
      </c>
      <c r="AH58" s="288"/>
      <c r="AI58" s="157" t="s">
        <v>259</v>
      </c>
      <c r="AJ58" s="180">
        <v>67.27</v>
      </c>
      <c r="AK58" s="155" t="s">
        <v>260</v>
      </c>
      <c r="AL58" s="180">
        <v>23.02</v>
      </c>
      <c r="AM58" s="155" t="s">
        <v>260</v>
      </c>
      <c r="AN58" s="286">
        <v>65.95</v>
      </c>
      <c r="AO58" s="155" t="s">
        <v>260</v>
      </c>
      <c r="AP58" s="284">
        <v>22.57</v>
      </c>
      <c r="AQ58" s="155" t="s">
        <v>260</v>
      </c>
      <c r="AR58" s="286">
        <v>65.95</v>
      </c>
      <c r="AS58" s="155" t="s">
        <v>260</v>
      </c>
      <c r="AT58" s="284">
        <v>22.57</v>
      </c>
      <c r="AU58" s="155" t="s">
        <v>260</v>
      </c>
      <c r="AV58" s="180">
        <v>65.95</v>
      </c>
      <c r="AW58" s="155" t="s">
        <v>260</v>
      </c>
      <c r="AX58" s="180">
        <v>22.57</v>
      </c>
      <c r="AY58" s="155" t="s">
        <v>260</v>
      </c>
      <c r="AZ58" s="180">
        <v>65.95</v>
      </c>
      <c r="BA58" s="155" t="s">
        <v>260</v>
      </c>
      <c r="BB58" s="180">
        <v>22.57</v>
      </c>
      <c r="BC58" s="155" t="s">
        <v>260</v>
      </c>
      <c r="BD58" s="180">
        <v>64.66</v>
      </c>
      <c r="BE58" s="155" t="s">
        <v>260</v>
      </c>
      <c r="BF58" s="154">
        <v>22.13</v>
      </c>
      <c r="BG58" s="155" t="s">
        <v>260</v>
      </c>
      <c r="BH58" s="180">
        <v>64.66</v>
      </c>
      <c r="BI58" s="155" t="s">
        <v>260</v>
      </c>
      <c r="BJ58" s="180">
        <v>22.13</v>
      </c>
      <c r="BK58" s="155" t="s">
        <v>260</v>
      </c>
      <c r="BL58" s="180">
        <v>22.13</v>
      </c>
      <c r="BM58" s="155" t="s">
        <v>260</v>
      </c>
      <c r="BN58" s="180">
        <v>22.13</v>
      </c>
      <c r="BO58" s="155" t="s">
        <v>260</v>
      </c>
      <c r="BP58" s="180">
        <v>22.13</v>
      </c>
      <c r="BQ58" s="155" t="s">
        <v>260</v>
      </c>
      <c r="BR58" s="180">
        <v>22.13</v>
      </c>
      <c r="BS58" s="155" t="s">
        <v>260</v>
      </c>
      <c r="BT58" s="158">
        <v>21.7</v>
      </c>
      <c r="BU58" s="155" t="s">
        <v>260</v>
      </c>
      <c r="BV58" s="154">
        <v>21.7</v>
      </c>
      <c r="BW58" s="155" t="s">
        <v>260</v>
      </c>
      <c r="BX58" s="158">
        <v>21.7</v>
      </c>
      <c r="BY58" s="155" t="s">
        <v>260</v>
      </c>
      <c r="BZ58" s="154">
        <v>21.7</v>
      </c>
      <c r="CA58" s="155" t="s">
        <v>260</v>
      </c>
      <c r="CB58" s="154">
        <v>21.27</v>
      </c>
      <c r="CC58" s="155" t="s">
        <v>260</v>
      </c>
      <c r="CD58" s="154">
        <v>21.27</v>
      </c>
      <c r="CE58" s="155" t="s">
        <v>260</v>
      </c>
      <c r="CF58" s="102"/>
      <c r="CG58" s="154">
        <v>20.85</v>
      </c>
      <c r="CH58" s="155" t="s">
        <v>260</v>
      </c>
      <c r="CI58" s="154">
        <v>20.85</v>
      </c>
      <c r="CJ58" s="155" t="s">
        <v>260</v>
      </c>
    </row>
    <row r="59" spans="1:1492" ht="15.6" customHeight="1" x14ac:dyDescent="0.3">
      <c r="B59" s="555"/>
      <c r="X59" s="213"/>
      <c r="Z59" s="213"/>
      <c r="AB59" s="149"/>
      <c r="AC59" s="400"/>
      <c r="AD59" s="337"/>
      <c r="AE59" s="400"/>
      <c r="AF59" s="149"/>
      <c r="AG59" s="155"/>
      <c r="AH59" s="154"/>
      <c r="AI59" s="155"/>
      <c r="AJ59" s="154">
        <v>33.64</v>
      </c>
      <c r="AK59" s="155" t="s">
        <v>261</v>
      </c>
      <c r="AL59" s="154">
        <v>11.51</v>
      </c>
      <c r="AM59" s="155" t="s">
        <v>261</v>
      </c>
      <c r="AN59" s="289">
        <v>32.979999999999997</v>
      </c>
      <c r="AO59" s="155" t="s">
        <v>261</v>
      </c>
      <c r="AP59" s="154">
        <v>11.28</v>
      </c>
      <c r="AQ59" s="155" t="s">
        <v>261</v>
      </c>
      <c r="AR59" s="289">
        <v>32.979999999999997</v>
      </c>
      <c r="AS59" s="155" t="s">
        <v>261</v>
      </c>
      <c r="AT59" s="154">
        <v>11.28</v>
      </c>
      <c r="AU59" s="155" t="s">
        <v>261</v>
      </c>
      <c r="AV59" s="154">
        <v>32.979999999999997</v>
      </c>
      <c r="AW59" s="155" t="s">
        <v>261</v>
      </c>
      <c r="AX59" s="154">
        <v>11.28</v>
      </c>
      <c r="AY59" s="155" t="s">
        <v>261</v>
      </c>
      <c r="AZ59" s="154">
        <v>32.979999999999997</v>
      </c>
      <c r="BA59" s="155" t="s">
        <v>261</v>
      </c>
      <c r="BB59" s="154">
        <v>11.28</v>
      </c>
      <c r="BC59" s="155" t="s">
        <v>261</v>
      </c>
      <c r="BD59" s="154">
        <v>32.33</v>
      </c>
      <c r="BE59" s="155" t="s">
        <v>261</v>
      </c>
      <c r="BF59" s="154">
        <v>11.06</v>
      </c>
      <c r="BG59" s="155" t="s">
        <v>261</v>
      </c>
      <c r="BH59" s="154">
        <v>32.33</v>
      </c>
      <c r="BI59" s="155" t="s">
        <v>261</v>
      </c>
      <c r="BJ59" s="154">
        <v>11.06</v>
      </c>
      <c r="BK59" s="155" t="s">
        <v>261</v>
      </c>
      <c r="BL59" s="154">
        <v>11.06</v>
      </c>
      <c r="BM59" s="155" t="s">
        <v>261</v>
      </c>
      <c r="BN59" s="154">
        <v>11.06</v>
      </c>
      <c r="BO59" s="155" t="s">
        <v>261</v>
      </c>
      <c r="BP59" s="154">
        <v>11.06</v>
      </c>
      <c r="BQ59" s="155" t="s">
        <v>261</v>
      </c>
      <c r="BR59" s="154">
        <v>11.06</v>
      </c>
      <c r="BS59" s="155" t="s">
        <v>261</v>
      </c>
      <c r="BT59" s="158">
        <v>10.84</v>
      </c>
      <c r="BU59" s="155" t="s">
        <v>261</v>
      </c>
      <c r="BV59" s="154">
        <v>10.84</v>
      </c>
      <c r="BW59" s="155" t="s">
        <v>261</v>
      </c>
      <c r="BX59" s="158">
        <v>10.84</v>
      </c>
      <c r="BY59" s="155" t="s">
        <v>261</v>
      </c>
      <c r="BZ59" s="154">
        <v>10.84</v>
      </c>
      <c r="CA59" s="155" t="s">
        <v>261</v>
      </c>
      <c r="CB59" s="154">
        <v>10.63</v>
      </c>
      <c r="CC59" s="155" t="s">
        <v>261</v>
      </c>
      <c r="CD59" s="154">
        <v>10.63</v>
      </c>
      <c r="CE59" s="155" t="s">
        <v>261</v>
      </c>
      <c r="CF59" s="102"/>
      <c r="CG59" s="154">
        <v>10.42</v>
      </c>
      <c r="CH59" s="155" t="s">
        <v>261</v>
      </c>
      <c r="CI59" s="154">
        <v>10.42</v>
      </c>
      <c r="CJ59" s="155" t="s">
        <v>261</v>
      </c>
    </row>
    <row r="60" spans="1:1492" s="113" customFormat="1" ht="15.6" customHeight="1" x14ac:dyDescent="0.3">
      <c r="B60" s="549"/>
      <c r="C60" s="159"/>
      <c r="D60" s="159"/>
      <c r="E60" s="159"/>
      <c r="F60" s="159"/>
      <c r="G60" s="159"/>
      <c r="H60" s="159"/>
      <c r="I60" s="159"/>
      <c r="J60" s="159"/>
      <c r="K60" s="159"/>
      <c r="L60" s="159"/>
      <c r="M60" s="159"/>
      <c r="N60" s="159"/>
      <c r="O60" s="159"/>
      <c r="P60" s="159"/>
      <c r="Q60" s="159"/>
      <c r="R60" s="159"/>
      <c r="S60" s="159"/>
      <c r="T60" s="159"/>
      <c r="U60" s="159"/>
      <c r="V60" s="159"/>
      <c r="W60" s="159"/>
      <c r="X60" s="159"/>
      <c r="Y60" s="159"/>
      <c r="Z60" s="159"/>
      <c r="AA60" s="159"/>
      <c r="AB60" s="285"/>
      <c r="AC60" s="401"/>
      <c r="AD60" s="335"/>
      <c r="AE60" s="401"/>
      <c r="AF60" s="285"/>
      <c r="AG60" s="157"/>
      <c r="AH60" s="285"/>
      <c r="AI60" s="157"/>
      <c r="AJ60" s="156">
        <v>21.86</v>
      </c>
      <c r="AK60" s="157" t="s">
        <v>262</v>
      </c>
      <c r="AL60" s="156">
        <v>7.11</v>
      </c>
      <c r="AM60" s="157" t="s">
        <v>262</v>
      </c>
      <c r="AN60" s="290">
        <v>21.43</v>
      </c>
      <c r="AO60" s="157" t="s">
        <v>262</v>
      </c>
      <c r="AP60" s="285">
        <v>6.97</v>
      </c>
      <c r="AQ60" s="157" t="s">
        <v>262</v>
      </c>
      <c r="AR60" s="290">
        <v>21.43</v>
      </c>
      <c r="AS60" s="157" t="s">
        <v>262</v>
      </c>
      <c r="AT60" s="285">
        <v>6.97</v>
      </c>
      <c r="AU60" s="157" t="s">
        <v>262</v>
      </c>
      <c r="AV60" s="156">
        <v>21.43</v>
      </c>
      <c r="AW60" s="157" t="s">
        <v>262</v>
      </c>
      <c r="AX60" s="156">
        <v>6.97</v>
      </c>
      <c r="AY60" s="157" t="s">
        <v>262</v>
      </c>
      <c r="AZ60" s="156">
        <v>21.43</v>
      </c>
      <c r="BA60" s="157" t="s">
        <v>262</v>
      </c>
      <c r="BB60" s="156">
        <v>6.97</v>
      </c>
      <c r="BC60" s="157" t="s">
        <v>262</v>
      </c>
      <c r="BD60" s="156">
        <v>21.01</v>
      </c>
      <c r="BE60" s="157" t="s">
        <v>262</v>
      </c>
      <c r="BF60" s="157">
        <v>6.83</v>
      </c>
      <c r="BG60" s="157" t="s">
        <v>262</v>
      </c>
      <c r="BH60" s="156">
        <v>21.01</v>
      </c>
      <c r="BI60" s="157" t="s">
        <v>262</v>
      </c>
      <c r="BJ60" s="156">
        <v>6.83</v>
      </c>
      <c r="BK60" s="157" t="s">
        <v>262</v>
      </c>
      <c r="BL60" s="156">
        <v>6.83</v>
      </c>
      <c r="BM60" s="157" t="s">
        <v>262</v>
      </c>
      <c r="BN60" s="156">
        <v>6.83</v>
      </c>
      <c r="BO60" s="157" t="s">
        <v>262</v>
      </c>
      <c r="BP60" s="156">
        <v>6.83</v>
      </c>
      <c r="BQ60" s="157" t="s">
        <v>262</v>
      </c>
      <c r="BR60" s="156">
        <v>6.83</v>
      </c>
      <c r="BS60" s="157" t="s">
        <v>262</v>
      </c>
      <c r="BT60" s="161">
        <v>6.7</v>
      </c>
      <c r="BU60" s="157" t="s">
        <v>262</v>
      </c>
      <c r="BV60" s="156">
        <v>6.7</v>
      </c>
      <c r="BW60" s="157" t="s">
        <v>262</v>
      </c>
      <c r="BX60" s="161">
        <v>6.7</v>
      </c>
      <c r="BY60" s="157" t="s">
        <v>262</v>
      </c>
      <c r="BZ60" s="156">
        <v>6.7</v>
      </c>
      <c r="CA60" s="157" t="s">
        <v>262</v>
      </c>
      <c r="CB60" s="156">
        <v>6.57</v>
      </c>
      <c r="CC60" s="157" t="s">
        <v>262</v>
      </c>
      <c r="CD60" s="156">
        <v>6.57</v>
      </c>
      <c r="CE60" s="157" t="s">
        <v>262</v>
      </c>
      <c r="CF60" s="160"/>
      <c r="CG60" s="156">
        <v>6.44</v>
      </c>
      <c r="CH60" s="157" t="s">
        <v>262</v>
      </c>
      <c r="CI60" s="156">
        <v>6.44</v>
      </c>
      <c r="CJ60" s="157" t="s">
        <v>262</v>
      </c>
    </row>
    <row r="61" spans="1:1492" ht="15.6" customHeight="1" x14ac:dyDescent="0.3">
      <c r="B61" s="548" t="s">
        <v>248</v>
      </c>
      <c r="X61" s="213"/>
      <c r="Z61" s="213"/>
      <c r="AB61" s="149"/>
      <c r="AC61" s="400"/>
      <c r="AD61" s="337"/>
      <c r="AE61" s="400"/>
      <c r="AF61" s="278"/>
      <c r="AG61" s="164" t="s">
        <v>264</v>
      </c>
      <c r="AH61" s="288"/>
      <c r="AI61" s="157" t="s">
        <v>259</v>
      </c>
      <c r="AJ61" s="180">
        <v>2325.38</v>
      </c>
      <c r="AK61" s="155" t="s">
        <v>234</v>
      </c>
      <c r="AL61" s="180">
        <v>15.21</v>
      </c>
      <c r="AM61" s="155" t="s">
        <v>260</v>
      </c>
      <c r="AN61" s="180">
        <v>2325.38</v>
      </c>
      <c r="AO61" s="155" t="s">
        <v>234</v>
      </c>
      <c r="AP61" s="284">
        <v>14.91</v>
      </c>
      <c r="AQ61" s="155" t="s">
        <v>260</v>
      </c>
      <c r="AR61" s="180">
        <v>2325.38</v>
      </c>
      <c r="AS61" s="155" t="s">
        <v>234</v>
      </c>
      <c r="AT61" s="284">
        <v>14.91</v>
      </c>
      <c r="AU61" s="155" t="s">
        <v>260</v>
      </c>
      <c r="AV61" s="180">
        <v>2325.38</v>
      </c>
      <c r="AW61" s="155" t="s">
        <v>234</v>
      </c>
      <c r="AX61" s="180">
        <v>14.91</v>
      </c>
      <c r="AY61" s="155" t="s">
        <v>260</v>
      </c>
      <c r="AZ61" s="180">
        <v>2387.25</v>
      </c>
      <c r="BA61" s="155" t="s">
        <v>234</v>
      </c>
      <c r="BB61" s="180">
        <v>14.91</v>
      </c>
      <c r="BC61" s="155" t="s">
        <v>260</v>
      </c>
      <c r="BD61" s="180">
        <v>2387.25</v>
      </c>
      <c r="BE61" s="155" t="s">
        <v>234</v>
      </c>
      <c r="BF61" s="154">
        <v>14.62</v>
      </c>
      <c r="BG61" s="155" t="s">
        <v>260</v>
      </c>
      <c r="BH61" s="180">
        <v>2188.6799999999998</v>
      </c>
      <c r="BI61" s="155" t="s">
        <v>234</v>
      </c>
      <c r="BJ61" s="180">
        <v>14.62</v>
      </c>
      <c r="BK61" s="155" t="s">
        <v>260</v>
      </c>
      <c r="BL61" s="180">
        <v>2188.6799999999998</v>
      </c>
      <c r="BM61" s="155" t="s">
        <v>234</v>
      </c>
      <c r="BN61" s="180">
        <v>14.62</v>
      </c>
      <c r="BO61" s="155" t="s">
        <v>260</v>
      </c>
      <c r="BP61" s="180">
        <v>2116.44</v>
      </c>
      <c r="BQ61" s="155" t="s">
        <v>234</v>
      </c>
      <c r="BR61" s="180">
        <v>14.62</v>
      </c>
      <c r="BS61" s="155" t="s">
        <v>260</v>
      </c>
      <c r="BT61" s="180">
        <v>2116.44</v>
      </c>
      <c r="BU61" s="155" t="s">
        <v>234</v>
      </c>
      <c r="BV61" s="154">
        <v>14.33</v>
      </c>
      <c r="BW61" s="155" t="s">
        <v>260</v>
      </c>
      <c r="BX61" s="158">
        <v>2448.4</v>
      </c>
      <c r="BY61" s="155" t="s">
        <v>234</v>
      </c>
      <c r="BZ61" s="154">
        <v>14.33</v>
      </c>
      <c r="CA61" s="155" t="s">
        <v>260</v>
      </c>
      <c r="CB61" s="158">
        <v>2272.61</v>
      </c>
      <c r="CC61" s="155" t="s">
        <v>234</v>
      </c>
      <c r="CD61" s="154">
        <v>14.05</v>
      </c>
      <c r="CE61" s="155" t="s">
        <v>260</v>
      </c>
      <c r="CF61" s="102"/>
      <c r="CG61" s="158">
        <v>2272.61</v>
      </c>
      <c r="CH61" s="155" t="s">
        <v>234</v>
      </c>
      <c r="CI61" s="154">
        <v>13.77</v>
      </c>
      <c r="CJ61" s="155" t="s">
        <v>260</v>
      </c>
    </row>
    <row r="62" spans="1:1492" ht="15.6" customHeight="1" x14ac:dyDescent="0.3">
      <c r="B62" s="555"/>
      <c r="X62" s="213"/>
      <c r="Z62" s="213"/>
      <c r="AB62" s="149"/>
      <c r="AC62" s="400"/>
      <c r="AD62" s="337"/>
      <c r="AE62" s="400"/>
      <c r="AF62" s="149"/>
      <c r="AG62" s="155"/>
      <c r="AH62" s="154"/>
      <c r="AI62" s="155"/>
      <c r="AJ62" s="154">
        <v>4650.76</v>
      </c>
      <c r="AK62" s="155" t="s">
        <v>237</v>
      </c>
      <c r="AL62" s="154">
        <v>9</v>
      </c>
      <c r="AM62" s="155" t="s">
        <v>261</v>
      </c>
      <c r="AN62" s="154">
        <v>4650.76</v>
      </c>
      <c r="AO62" s="155" t="s">
        <v>237</v>
      </c>
      <c r="AP62" s="154">
        <v>8.82</v>
      </c>
      <c r="AQ62" s="155" t="s">
        <v>261</v>
      </c>
      <c r="AR62" s="154">
        <v>4650.76</v>
      </c>
      <c r="AS62" s="155" t="s">
        <v>237</v>
      </c>
      <c r="AT62" s="154">
        <v>8.82</v>
      </c>
      <c r="AU62" s="155" t="s">
        <v>261</v>
      </c>
      <c r="AV62" s="154">
        <v>4650.76</v>
      </c>
      <c r="AW62" s="155" t="s">
        <v>237</v>
      </c>
      <c r="AX62" s="154">
        <v>8.82</v>
      </c>
      <c r="AY62" s="155" t="s">
        <v>261</v>
      </c>
      <c r="AZ62" s="154">
        <v>4774.5</v>
      </c>
      <c r="BA62" s="155" t="s">
        <v>237</v>
      </c>
      <c r="BB62" s="154">
        <v>8.82</v>
      </c>
      <c r="BC62" s="155" t="s">
        <v>261</v>
      </c>
      <c r="BD62" s="154">
        <v>4774.5</v>
      </c>
      <c r="BE62" s="155" t="s">
        <v>237</v>
      </c>
      <c r="BF62" s="154">
        <v>8.65</v>
      </c>
      <c r="BG62" s="155" t="s">
        <v>261</v>
      </c>
      <c r="BH62" s="154">
        <v>4377.3599999999997</v>
      </c>
      <c r="BI62" s="155" t="s">
        <v>237</v>
      </c>
      <c r="BJ62" s="154">
        <v>8.65</v>
      </c>
      <c r="BK62" s="155" t="s">
        <v>261</v>
      </c>
      <c r="BL62" s="154">
        <v>4377.3599999999997</v>
      </c>
      <c r="BM62" s="155" t="s">
        <v>237</v>
      </c>
      <c r="BN62" s="154">
        <v>8.65</v>
      </c>
      <c r="BO62" s="155" t="s">
        <v>261</v>
      </c>
      <c r="BP62" s="154">
        <v>4232.88</v>
      </c>
      <c r="BQ62" s="155" t="s">
        <v>237</v>
      </c>
      <c r="BR62" s="154">
        <v>8.65</v>
      </c>
      <c r="BS62" s="155" t="s">
        <v>261</v>
      </c>
      <c r="BT62" s="154">
        <v>4232.88</v>
      </c>
      <c r="BU62" s="155" t="s">
        <v>237</v>
      </c>
      <c r="BV62" s="154">
        <v>8.48</v>
      </c>
      <c r="BW62" s="155" t="s">
        <v>261</v>
      </c>
      <c r="BX62" s="158">
        <v>4896.8</v>
      </c>
      <c r="BY62" s="155" t="s">
        <v>237</v>
      </c>
      <c r="BZ62" s="154">
        <v>8.48</v>
      </c>
      <c r="CA62" s="155" t="s">
        <v>261</v>
      </c>
      <c r="CB62" s="158">
        <v>4545.22</v>
      </c>
      <c r="CC62" s="155" t="s">
        <v>237</v>
      </c>
      <c r="CD62" s="154">
        <v>8.31</v>
      </c>
      <c r="CE62" s="155" t="s">
        <v>261</v>
      </c>
      <c r="CF62" s="102"/>
      <c r="CG62" s="158">
        <v>4545.22</v>
      </c>
      <c r="CH62" s="155" t="s">
        <v>237</v>
      </c>
      <c r="CI62" s="154">
        <v>8.15</v>
      </c>
      <c r="CJ62" s="155" t="s">
        <v>261</v>
      </c>
    </row>
    <row r="63" spans="1:1492" s="113" customFormat="1" ht="15.6" customHeight="1" x14ac:dyDescent="0.3">
      <c r="B63" s="549"/>
      <c r="C63" s="159"/>
      <c r="D63" s="159"/>
      <c r="E63" s="159"/>
      <c r="F63" s="159"/>
      <c r="G63" s="159"/>
      <c r="H63" s="159"/>
      <c r="I63" s="159"/>
      <c r="J63" s="159"/>
      <c r="K63" s="159"/>
      <c r="L63" s="159"/>
      <c r="M63" s="159"/>
      <c r="N63" s="159"/>
      <c r="O63" s="159"/>
      <c r="P63" s="159"/>
      <c r="Q63" s="159"/>
      <c r="R63" s="159"/>
      <c r="S63" s="159"/>
      <c r="T63" s="159"/>
      <c r="U63" s="159"/>
      <c r="V63" s="159"/>
      <c r="W63" s="159"/>
      <c r="X63" s="159"/>
      <c r="Y63" s="159"/>
      <c r="Z63" s="159"/>
      <c r="AA63" s="159"/>
      <c r="AB63" s="285"/>
      <c r="AC63" s="401"/>
      <c r="AD63" s="335"/>
      <c r="AE63" s="401"/>
      <c r="AF63" s="285"/>
      <c r="AG63" s="157"/>
      <c r="AH63" s="285"/>
      <c r="AI63" s="157"/>
      <c r="AJ63" s="156">
        <v>6976.14</v>
      </c>
      <c r="AK63" s="157" t="s">
        <v>238</v>
      </c>
      <c r="AL63" s="156">
        <v>7.8</v>
      </c>
      <c r="AM63" s="157" t="s">
        <v>262</v>
      </c>
      <c r="AN63" s="156">
        <v>6976.14</v>
      </c>
      <c r="AO63" s="157" t="s">
        <v>238</v>
      </c>
      <c r="AP63" s="285">
        <v>7.65</v>
      </c>
      <c r="AQ63" s="157" t="s">
        <v>262</v>
      </c>
      <c r="AR63" s="156">
        <v>6976.14</v>
      </c>
      <c r="AS63" s="157" t="s">
        <v>238</v>
      </c>
      <c r="AT63" s="285">
        <v>7.65</v>
      </c>
      <c r="AU63" s="157" t="s">
        <v>262</v>
      </c>
      <c r="AV63" s="156">
        <v>6976.14</v>
      </c>
      <c r="AW63" s="157" t="s">
        <v>238</v>
      </c>
      <c r="AX63" s="156">
        <v>7.65</v>
      </c>
      <c r="AY63" s="157" t="s">
        <v>262</v>
      </c>
      <c r="AZ63" s="156">
        <v>7161.75</v>
      </c>
      <c r="BA63" s="157" t="s">
        <v>238</v>
      </c>
      <c r="BB63" s="156">
        <v>7.65</v>
      </c>
      <c r="BC63" s="157" t="s">
        <v>262</v>
      </c>
      <c r="BD63" s="156">
        <v>7161.75</v>
      </c>
      <c r="BE63" s="157" t="s">
        <v>238</v>
      </c>
      <c r="BF63" s="154">
        <v>7.5</v>
      </c>
      <c r="BG63" s="154" t="s">
        <v>262</v>
      </c>
      <c r="BH63" s="156">
        <v>6566.04</v>
      </c>
      <c r="BI63" s="157" t="s">
        <v>238</v>
      </c>
      <c r="BJ63" s="156">
        <v>7.5</v>
      </c>
      <c r="BK63" s="157" t="s">
        <v>262</v>
      </c>
      <c r="BL63" s="156">
        <v>6566.04</v>
      </c>
      <c r="BM63" s="157" t="s">
        <v>238</v>
      </c>
      <c r="BN63" s="156">
        <v>7.5</v>
      </c>
      <c r="BO63" s="157" t="s">
        <v>262</v>
      </c>
      <c r="BP63" s="156">
        <v>6349.32</v>
      </c>
      <c r="BQ63" s="157" t="s">
        <v>238</v>
      </c>
      <c r="BR63" s="156">
        <v>7.5</v>
      </c>
      <c r="BS63" s="157" t="s">
        <v>262</v>
      </c>
      <c r="BT63" s="156">
        <v>6349.32</v>
      </c>
      <c r="BU63" s="157" t="s">
        <v>238</v>
      </c>
      <c r="BV63" s="156">
        <v>7.35</v>
      </c>
      <c r="BW63" s="157" t="s">
        <v>262</v>
      </c>
      <c r="BX63" s="161">
        <v>7345.2</v>
      </c>
      <c r="BY63" s="157" t="s">
        <v>238</v>
      </c>
      <c r="BZ63" s="156">
        <v>7.35</v>
      </c>
      <c r="CA63" s="157" t="s">
        <v>262</v>
      </c>
      <c r="CB63" s="161">
        <v>6817.83</v>
      </c>
      <c r="CC63" s="157" t="s">
        <v>238</v>
      </c>
      <c r="CD63" s="156">
        <v>7.21</v>
      </c>
      <c r="CE63" s="157" t="s">
        <v>262</v>
      </c>
      <c r="CF63" s="160"/>
      <c r="CG63" s="161">
        <v>6817.83</v>
      </c>
      <c r="CH63" s="157" t="s">
        <v>238</v>
      </c>
      <c r="CI63" s="156">
        <v>7.07</v>
      </c>
      <c r="CJ63" s="157" t="s">
        <v>262</v>
      </c>
    </row>
    <row r="64" spans="1:1492" ht="15.6" customHeight="1" x14ac:dyDescent="0.3">
      <c r="B64" s="548" t="s">
        <v>251</v>
      </c>
      <c r="X64" s="213"/>
      <c r="Z64" s="213"/>
      <c r="AB64" s="149"/>
      <c r="AC64" s="400"/>
      <c r="AD64" s="337"/>
      <c r="AE64" s="400"/>
      <c r="AF64" s="278"/>
      <c r="AG64" s="164" t="s">
        <v>259</v>
      </c>
      <c r="AI64" s="155"/>
      <c r="AJ64" s="286">
        <v>179.33</v>
      </c>
      <c r="AK64" s="155" t="s">
        <v>260</v>
      </c>
      <c r="AM64" s="155"/>
      <c r="AN64" s="180">
        <v>175.81</v>
      </c>
      <c r="AO64" s="155" t="s">
        <v>260</v>
      </c>
      <c r="AP64" s="154"/>
      <c r="AQ64" s="155"/>
      <c r="AR64" s="180">
        <v>175.81</v>
      </c>
      <c r="AS64" s="155" t="s">
        <v>260</v>
      </c>
      <c r="AT64" s="154"/>
      <c r="AU64" s="155"/>
      <c r="AV64" s="180">
        <v>175.81</v>
      </c>
      <c r="AW64" s="155" t="s">
        <v>260</v>
      </c>
      <c r="AX64" s="154"/>
      <c r="AY64" s="155"/>
      <c r="AZ64" s="180">
        <v>115.49</v>
      </c>
      <c r="BA64" s="155" t="s">
        <v>260</v>
      </c>
      <c r="BB64" s="154"/>
      <c r="BC64" s="155"/>
      <c r="BD64" s="180">
        <v>113.23</v>
      </c>
      <c r="BE64" s="155" t="s">
        <v>260</v>
      </c>
      <c r="BF64" s="154"/>
      <c r="BG64" s="155"/>
      <c r="BH64" s="180">
        <v>113.23</v>
      </c>
      <c r="BI64" s="155" t="s">
        <v>260</v>
      </c>
      <c r="BJ64" s="154"/>
      <c r="BK64" s="155"/>
      <c r="BL64" s="158"/>
      <c r="BM64" s="155"/>
      <c r="BN64" s="154"/>
      <c r="BO64" s="155"/>
      <c r="BP64" s="158"/>
      <c r="BQ64" s="155"/>
      <c r="BR64" s="154"/>
      <c r="BS64" s="155"/>
      <c r="BT64" s="158"/>
      <c r="BU64" s="155"/>
      <c r="BV64" s="154"/>
      <c r="BW64" s="155"/>
      <c r="BX64" s="158"/>
      <c r="BY64" s="155"/>
      <c r="BZ64" s="154"/>
      <c r="CA64" s="155"/>
      <c r="CB64" s="158"/>
      <c r="CC64" s="155"/>
      <c r="CD64" s="154"/>
      <c r="CE64" s="155"/>
      <c r="CF64" s="102"/>
      <c r="CG64" s="158"/>
      <c r="CH64" s="155"/>
      <c r="CI64" s="154"/>
      <c r="CJ64" s="155"/>
    </row>
    <row r="65" spans="1:1492" ht="15.6" customHeight="1" x14ac:dyDescent="0.3">
      <c r="B65" s="555"/>
      <c r="X65" s="213"/>
      <c r="Z65" s="213"/>
      <c r="AB65" s="149"/>
      <c r="AC65" s="400"/>
      <c r="AD65" s="337"/>
      <c r="AE65" s="400"/>
      <c r="AF65" s="149"/>
      <c r="AG65" s="155"/>
      <c r="AI65" s="155"/>
      <c r="AJ65" s="289">
        <v>117.69</v>
      </c>
      <c r="AK65" s="155" t="s">
        <v>261</v>
      </c>
      <c r="AM65" s="155"/>
      <c r="AN65" s="154">
        <v>115.38</v>
      </c>
      <c r="AO65" s="155" t="s">
        <v>261</v>
      </c>
      <c r="AP65" s="154"/>
      <c r="AQ65" s="155"/>
      <c r="AR65" s="154">
        <v>115.38</v>
      </c>
      <c r="AS65" s="155" t="s">
        <v>261</v>
      </c>
      <c r="AT65" s="154"/>
      <c r="AU65" s="155"/>
      <c r="AV65" s="154">
        <v>115.38</v>
      </c>
      <c r="AW65" s="155" t="s">
        <v>261</v>
      </c>
      <c r="AX65" s="154"/>
      <c r="AY65" s="155"/>
      <c r="AZ65" s="154">
        <v>75.790000000000006</v>
      </c>
      <c r="BA65" s="155" t="s">
        <v>261</v>
      </c>
      <c r="BB65" s="154"/>
      <c r="BC65" s="155"/>
      <c r="BD65" s="154">
        <v>74.3</v>
      </c>
      <c r="BE65" s="155" t="s">
        <v>261</v>
      </c>
      <c r="BF65" s="154"/>
      <c r="BG65" s="155"/>
      <c r="BH65" s="154">
        <v>74.3</v>
      </c>
      <c r="BI65" s="155" t="s">
        <v>261</v>
      </c>
      <c r="BJ65" s="154"/>
      <c r="BK65" s="155"/>
      <c r="BL65" s="158"/>
      <c r="BM65" s="155"/>
      <c r="BN65" s="154"/>
      <c r="BO65" s="155"/>
      <c r="BP65" s="158"/>
      <c r="BQ65" s="155"/>
      <c r="BR65" s="154"/>
      <c r="BS65" s="155"/>
      <c r="BT65" s="158"/>
      <c r="BU65" s="155"/>
      <c r="BV65" s="154"/>
      <c r="BW65" s="155"/>
      <c r="BX65" s="158"/>
      <c r="BY65" s="155"/>
      <c r="BZ65" s="154"/>
      <c r="CA65" s="155"/>
      <c r="CB65" s="158"/>
      <c r="CC65" s="155"/>
      <c r="CD65" s="154"/>
      <c r="CE65" s="155"/>
      <c r="CF65" s="102"/>
      <c r="CG65" s="158"/>
      <c r="CH65" s="155"/>
      <c r="CI65" s="154"/>
      <c r="CJ65" s="155"/>
    </row>
    <row r="66" spans="1:1492" ht="15.6" customHeight="1" x14ac:dyDescent="0.3">
      <c r="A66" s="113"/>
      <c r="B66" s="549"/>
      <c r="C66" s="159"/>
      <c r="D66" s="159"/>
      <c r="E66" s="159"/>
      <c r="F66" s="159"/>
      <c r="G66" s="159"/>
      <c r="H66" s="159"/>
      <c r="I66" s="159"/>
      <c r="J66" s="159"/>
      <c r="K66" s="159"/>
      <c r="L66" s="159"/>
      <c r="M66" s="159"/>
      <c r="N66" s="159"/>
      <c r="O66" s="159"/>
      <c r="P66" s="159"/>
      <c r="Q66" s="159"/>
      <c r="R66" s="159"/>
      <c r="S66" s="159"/>
      <c r="T66" s="159"/>
      <c r="U66" s="159"/>
      <c r="V66" s="159"/>
      <c r="W66" s="159"/>
      <c r="X66" s="159"/>
      <c r="Y66" s="159"/>
      <c r="Z66" s="159"/>
      <c r="AA66" s="159"/>
      <c r="AB66" s="285"/>
      <c r="AC66" s="401"/>
      <c r="AD66" s="335"/>
      <c r="AE66" s="401"/>
      <c r="AF66" s="285"/>
      <c r="AG66" s="157"/>
      <c r="AH66" s="285"/>
      <c r="AI66" s="157"/>
      <c r="AJ66" s="290">
        <v>117.69</v>
      </c>
      <c r="AK66" s="157" t="s">
        <v>262</v>
      </c>
      <c r="AL66" s="285"/>
      <c r="AM66" s="157"/>
      <c r="AN66" s="156">
        <v>115.38</v>
      </c>
      <c r="AO66" s="157" t="s">
        <v>262</v>
      </c>
      <c r="AP66" s="154"/>
      <c r="AQ66" s="155"/>
      <c r="AR66" s="156">
        <v>115.38</v>
      </c>
      <c r="AS66" s="157" t="s">
        <v>262</v>
      </c>
      <c r="AT66" s="154"/>
      <c r="AU66" s="155"/>
      <c r="AV66" s="156">
        <v>115.38</v>
      </c>
      <c r="AW66" s="157" t="s">
        <v>262</v>
      </c>
      <c r="AX66" s="154"/>
      <c r="AY66" s="155"/>
      <c r="AZ66" s="156">
        <v>75.790000000000006</v>
      </c>
      <c r="BA66" s="157" t="s">
        <v>262</v>
      </c>
      <c r="BB66" s="154"/>
      <c r="BC66" s="155"/>
      <c r="BD66" s="156">
        <v>74.3</v>
      </c>
      <c r="BE66" s="157" t="s">
        <v>262</v>
      </c>
      <c r="BF66" s="154"/>
      <c r="BG66" s="155"/>
      <c r="BH66" s="156">
        <v>74.3</v>
      </c>
      <c r="BI66" s="157" t="s">
        <v>262</v>
      </c>
      <c r="BJ66" s="154"/>
      <c r="BK66" s="155"/>
      <c r="BL66" s="158"/>
      <c r="BM66" s="155"/>
      <c r="BN66" s="154"/>
      <c r="BO66" s="155"/>
      <c r="BP66" s="158"/>
      <c r="BQ66" s="155"/>
      <c r="BR66" s="154"/>
      <c r="BS66" s="155"/>
      <c r="BT66" s="158"/>
      <c r="BU66" s="155"/>
      <c r="BV66" s="154"/>
      <c r="BW66" s="155"/>
      <c r="BX66" s="158"/>
      <c r="BY66" s="155"/>
      <c r="BZ66" s="154"/>
      <c r="CA66" s="155"/>
      <c r="CB66" s="158"/>
      <c r="CC66" s="155"/>
      <c r="CD66" s="154"/>
      <c r="CE66" s="155"/>
      <c r="CF66" s="102"/>
      <c r="CG66" s="158"/>
      <c r="CH66" s="155"/>
      <c r="CI66" s="154"/>
      <c r="CJ66" s="155"/>
    </row>
    <row r="67" spans="1:1492" ht="26.4" customHeight="1" x14ac:dyDescent="0.3">
      <c r="A67" s="146"/>
      <c r="B67" s="548" t="s">
        <v>239</v>
      </c>
      <c r="X67" s="213"/>
      <c r="Z67" s="213"/>
      <c r="AB67" s="149"/>
      <c r="AC67" s="400"/>
      <c r="AD67" s="337"/>
      <c r="AE67" s="400"/>
      <c r="AF67" s="278"/>
      <c r="AG67" s="164" t="s">
        <v>259</v>
      </c>
      <c r="AH67" s="278"/>
      <c r="AI67" s="164" t="s">
        <v>259</v>
      </c>
      <c r="AJ67" s="286">
        <v>288.73</v>
      </c>
      <c r="AK67" s="155" t="s">
        <v>260</v>
      </c>
      <c r="AL67" s="341">
        <v>172.15</v>
      </c>
      <c r="AM67" s="175" t="s">
        <v>265</v>
      </c>
      <c r="AN67" s="180">
        <v>283.07</v>
      </c>
      <c r="AO67" s="155" t="s">
        <v>260</v>
      </c>
      <c r="AP67" s="341">
        <v>168.77</v>
      </c>
      <c r="AQ67" s="164" t="s">
        <v>266</v>
      </c>
      <c r="AR67" s="180">
        <v>283.07</v>
      </c>
      <c r="AS67" s="155" t="s">
        <v>260</v>
      </c>
      <c r="AT67" s="154"/>
      <c r="AU67" s="155"/>
      <c r="AV67" s="154"/>
      <c r="AW67" s="155"/>
      <c r="AX67" s="154"/>
      <c r="AY67" s="155"/>
      <c r="AZ67" s="154"/>
      <c r="BA67" s="155"/>
      <c r="BB67" s="154"/>
      <c r="BC67" s="155"/>
      <c r="BD67" s="154"/>
      <c r="BE67" s="155"/>
      <c r="BF67" s="154"/>
      <c r="BG67" s="155"/>
      <c r="BH67" s="154"/>
      <c r="BI67" s="155"/>
      <c r="BJ67" s="154"/>
      <c r="BK67" s="155"/>
      <c r="BL67" s="158"/>
      <c r="BM67" s="155"/>
      <c r="BN67" s="154"/>
      <c r="BO67" s="155"/>
      <c r="BP67" s="158"/>
      <c r="BQ67" s="155"/>
      <c r="BR67" s="154"/>
      <c r="BS67" s="155"/>
      <c r="BT67" s="158"/>
      <c r="BU67" s="155"/>
      <c r="BV67" s="154"/>
      <c r="BW67" s="155"/>
      <c r="BX67" s="158"/>
      <c r="BY67" s="155"/>
      <c r="BZ67" s="154"/>
      <c r="CA67" s="155"/>
      <c r="CB67" s="158"/>
      <c r="CC67" s="155"/>
      <c r="CD67" s="154"/>
      <c r="CE67" s="155"/>
      <c r="CF67" s="102"/>
      <c r="CG67" s="158"/>
      <c r="CH67" s="155"/>
      <c r="CI67" s="154"/>
      <c r="CJ67" s="155"/>
    </row>
    <row r="68" spans="1:1492" ht="15.6" customHeight="1" x14ac:dyDescent="0.3">
      <c r="B68" s="555"/>
      <c r="X68" s="213"/>
      <c r="Z68" s="213"/>
      <c r="AB68" s="149"/>
      <c r="AC68" s="400"/>
      <c r="AD68" s="337"/>
      <c r="AE68" s="400"/>
      <c r="AF68" s="149"/>
      <c r="AG68" s="155"/>
      <c r="AI68" s="155"/>
      <c r="AJ68" s="289">
        <v>144.36000000000001</v>
      </c>
      <c r="AK68" s="155" t="s">
        <v>261</v>
      </c>
      <c r="AM68" s="155"/>
      <c r="AN68" s="154">
        <v>141.53</v>
      </c>
      <c r="AO68" s="155" t="s">
        <v>261</v>
      </c>
      <c r="AP68" s="154"/>
      <c r="AQ68" s="155"/>
      <c r="AR68" s="154">
        <v>141.53</v>
      </c>
      <c r="AS68" s="155" t="s">
        <v>261</v>
      </c>
      <c r="AT68" s="154"/>
      <c r="AU68" s="155"/>
      <c r="AV68" s="154"/>
      <c r="AW68" s="155"/>
      <c r="AX68" s="154"/>
      <c r="AY68" s="155"/>
      <c r="AZ68" s="154"/>
      <c r="BA68" s="155"/>
      <c r="BB68" s="154"/>
      <c r="BC68" s="155"/>
      <c r="BD68" s="154"/>
      <c r="BE68" s="155"/>
      <c r="BF68" s="154"/>
      <c r="BG68" s="155"/>
      <c r="BH68" s="154"/>
      <c r="BI68" s="155"/>
      <c r="BJ68" s="154"/>
      <c r="BK68" s="155"/>
      <c r="BL68" s="158"/>
      <c r="BM68" s="155"/>
      <c r="BN68" s="154"/>
      <c r="BO68" s="155"/>
      <c r="BP68" s="158"/>
      <c r="BQ68" s="155"/>
      <c r="BR68" s="154"/>
      <c r="BS68" s="155"/>
      <c r="BT68" s="158"/>
      <c r="BU68" s="155"/>
      <c r="BV68" s="154"/>
      <c r="BW68" s="155"/>
      <c r="BX68" s="158"/>
      <c r="BY68" s="155"/>
      <c r="BZ68" s="154"/>
      <c r="CA68" s="155"/>
      <c r="CB68" s="158"/>
      <c r="CC68" s="155"/>
      <c r="CD68" s="154"/>
      <c r="CE68" s="155"/>
      <c r="CF68" s="102"/>
      <c r="CG68" s="158"/>
      <c r="CH68" s="155"/>
      <c r="CI68" s="154"/>
      <c r="CJ68" s="155"/>
    </row>
    <row r="69" spans="1:1492" ht="15.6" customHeight="1" x14ac:dyDescent="0.3">
      <c r="A69" s="113"/>
      <c r="B69" s="549"/>
      <c r="C69" s="159"/>
      <c r="D69" s="159"/>
      <c r="E69" s="159"/>
      <c r="F69" s="159"/>
      <c r="G69" s="159"/>
      <c r="H69" s="159"/>
      <c r="I69" s="159"/>
      <c r="J69" s="159"/>
      <c r="K69" s="159"/>
      <c r="L69" s="159"/>
      <c r="M69" s="159"/>
      <c r="N69" s="159"/>
      <c r="O69" s="159"/>
      <c r="P69" s="159"/>
      <c r="Q69" s="159"/>
      <c r="R69" s="159"/>
      <c r="S69" s="159"/>
      <c r="T69" s="159"/>
      <c r="U69" s="159"/>
      <c r="V69" s="159"/>
      <c r="W69" s="159"/>
      <c r="X69" s="159"/>
      <c r="Y69" s="159"/>
      <c r="Z69" s="159"/>
      <c r="AA69" s="159"/>
      <c r="AB69" s="285"/>
      <c r="AC69" s="401"/>
      <c r="AD69" s="335"/>
      <c r="AE69" s="401"/>
      <c r="AF69" s="285"/>
      <c r="AG69" s="157"/>
      <c r="AH69" s="285"/>
      <c r="AI69" s="157"/>
      <c r="AJ69" s="290">
        <v>96.25</v>
      </c>
      <c r="AK69" s="157" t="s">
        <v>262</v>
      </c>
      <c r="AL69" s="285"/>
      <c r="AM69" s="157"/>
      <c r="AN69" s="156">
        <v>94.36</v>
      </c>
      <c r="AO69" s="157" t="s">
        <v>262</v>
      </c>
      <c r="AP69" s="154"/>
      <c r="AQ69" s="155"/>
      <c r="AR69" s="156">
        <v>94.36</v>
      </c>
      <c r="AS69" s="157" t="s">
        <v>262</v>
      </c>
      <c r="AT69" s="154"/>
      <c r="AU69" s="155"/>
      <c r="AV69" s="154"/>
      <c r="AW69" s="155"/>
      <c r="AX69" s="154"/>
      <c r="AY69" s="155"/>
      <c r="AZ69" s="154"/>
      <c r="BA69" s="155"/>
      <c r="BB69" s="154"/>
      <c r="BC69" s="155"/>
      <c r="BD69" s="154"/>
      <c r="BE69" s="155"/>
      <c r="BF69" s="154"/>
      <c r="BG69" s="155"/>
      <c r="BH69" s="154"/>
      <c r="BI69" s="155"/>
      <c r="BJ69" s="154"/>
      <c r="BK69" s="155"/>
      <c r="BL69" s="158"/>
      <c r="BM69" s="155"/>
      <c r="BN69" s="154"/>
      <c r="BO69" s="155"/>
      <c r="BP69" s="158"/>
      <c r="BQ69" s="155"/>
      <c r="BR69" s="154"/>
      <c r="BS69" s="155"/>
      <c r="BT69" s="158"/>
      <c r="BU69" s="155"/>
      <c r="BV69" s="154"/>
      <c r="BW69" s="155"/>
      <c r="BX69" s="158"/>
      <c r="BY69" s="155"/>
      <c r="BZ69" s="154"/>
      <c r="CA69" s="155"/>
      <c r="CB69" s="158"/>
      <c r="CC69" s="155"/>
      <c r="CD69" s="154"/>
      <c r="CE69" s="155"/>
      <c r="CF69" s="102"/>
      <c r="CG69" s="158"/>
      <c r="CH69" s="155"/>
      <c r="CI69" s="154"/>
      <c r="CJ69" s="155"/>
    </row>
    <row r="70" spans="1:1492" ht="15.6" customHeight="1" x14ac:dyDescent="0.3">
      <c r="B70" s="397"/>
      <c r="X70" s="213"/>
      <c r="Z70" s="213"/>
      <c r="AB70" s="149"/>
      <c r="AC70" s="400"/>
      <c r="AD70" s="337"/>
      <c r="AE70" s="400"/>
      <c r="AF70" s="278"/>
      <c r="AG70" s="155"/>
      <c r="AI70" s="155"/>
      <c r="AJ70" s="278"/>
      <c r="AK70" s="155"/>
      <c r="AM70" s="155"/>
      <c r="AN70" s="158"/>
      <c r="AO70" s="155"/>
      <c r="AP70" s="154"/>
      <c r="AQ70" s="155"/>
      <c r="AR70" s="158"/>
      <c r="AS70" s="155"/>
      <c r="AT70" s="154"/>
      <c r="AU70" s="155"/>
      <c r="AV70" s="158"/>
      <c r="AW70" s="155"/>
      <c r="AX70" s="154"/>
      <c r="AY70" s="155"/>
      <c r="AZ70" s="158"/>
      <c r="BA70" s="155"/>
      <c r="BB70" s="154"/>
      <c r="BC70" s="155"/>
      <c r="BD70" s="158"/>
      <c r="BE70" s="155"/>
      <c r="BF70" s="154"/>
      <c r="BG70" s="155"/>
      <c r="BH70" s="158"/>
      <c r="BI70" s="155"/>
      <c r="BJ70" s="154"/>
      <c r="BK70" s="155"/>
      <c r="BL70" s="158"/>
      <c r="BM70" s="155"/>
      <c r="BN70" s="154"/>
      <c r="BO70" s="155"/>
      <c r="BP70" s="158"/>
      <c r="BQ70" s="155"/>
      <c r="BR70" s="154"/>
      <c r="BS70" s="155"/>
      <c r="BT70" s="158"/>
      <c r="BU70" s="155"/>
      <c r="BV70" s="154"/>
      <c r="BW70" s="155"/>
      <c r="BX70" s="158"/>
      <c r="BY70" s="155"/>
      <c r="BZ70" s="154"/>
      <c r="CA70" s="155"/>
      <c r="CB70" s="154"/>
      <c r="CC70" s="155"/>
      <c r="CD70" s="154"/>
      <c r="CE70" s="155"/>
      <c r="CF70"/>
      <c r="CG70" s="154"/>
      <c r="CH70" s="155"/>
      <c r="CI70" s="154"/>
      <c r="CJ70" s="155"/>
    </row>
    <row r="71" spans="1:1492" s="151" customFormat="1" ht="15.6" customHeight="1" x14ac:dyDescent="0.3">
      <c r="A71" s="151" t="s">
        <v>267</v>
      </c>
      <c r="B71" s="170"/>
      <c r="C71" s="165"/>
      <c r="D71" s="165"/>
      <c r="E71" s="165"/>
      <c r="F71" s="165"/>
      <c r="G71" s="165"/>
      <c r="H71" s="165"/>
      <c r="I71" s="165"/>
      <c r="J71" s="165"/>
      <c r="K71" s="165"/>
      <c r="L71" s="165"/>
      <c r="M71" s="165"/>
      <c r="N71" s="165"/>
      <c r="O71" s="165"/>
      <c r="P71" s="165"/>
      <c r="Q71" s="165"/>
      <c r="R71" s="165"/>
      <c r="S71" s="165"/>
      <c r="T71" s="165"/>
      <c r="U71" s="165"/>
      <c r="V71" s="165"/>
      <c r="W71" s="165"/>
      <c r="X71" s="165"/>
      <c r="Y71" s="165"/>
      <c r="Z71" s="165"/>
      <c r="AA71" s="165"/>
      <c r="AB71" s="330"/>
      <c r="AC71" s="165"/>
      <c r="AD71" s="330"/>
      <c r="AE71" s="165"/>
      <c r="AF71" s="282"/>
      <c r="AG71" s="167"/>
      <c r="AH71" s="282"/>
      <c r="AI71" s="167"/>
      <c r="AJ71" s="282"/>
      <c r="AK71" s="167"/>
      <c r="AL71" s="282"/>
      <c r="AM71" s="167"/>
      <c r="AN71" s="214"/>
      <c r="AO71" s="167"/>
      <c r="AP71" s="166"/>
      <c r="AQ71" s="167"/>
      <c r="AR71" s="214"/>
      <c r="AS71" s="167"/>
      <c r="AT71" s="166"/>
      <c r="AU71" s="167"/>
      <c r="AV71" s="340"/>
      <c r="AW71" s="167"/>
      <c r="AX71" s="166"/>
      <c r="AY71" s="167"/>
      <c r="AZ71" s="214"/>
      <c r="BA71" s="167"/>
      <c r="BB71" s="166"/>
      <c r="BC71" s="167"/>
      <c r="BD71" s="214"/>
      <c r="BE71" s="167"/>
      <c r="BF71" s="166"/>
      <c r="BG71" s="167"/>
      <c r="BH71" s="214"/>
      <c r="BI71" s="167"/>
      <c r="BJ71" s="166"/>
      <c r="BK71" s="167"/>
      <c r="BL71" s="214"/>
      <c r="BM71" s="167"/>
      <c r="BN71" s="166"/>
      <c r="BO71" s="167"/>
      <c r="BP71" s="214"/>
      <c r="BQ71" s="167"/>
      <c r="BR71" s="166"/>
      <c r="BS71" s="167"/>
      <c r="BT71" s="214"/>
      <c r="BU71" s="167"/>
      <c r="BV71" s="166"/>
      <c r="BW71" s="167"/>
      <c r="BX71" s="214"/>
      <c r="BY71" s="167"/>
      <c r="BZ71" s="166"/>
      <c r="CA71" s="167"/>
      <c r="CB71" s="166"/>
      <c r="CC71" s="167"/>
      <c r="CD71" s="166"/>
      <c r="CE71" s="167"/>
      <c r="CG71" s="166"/>
      <c r="CH71" s="167"/>
      <c r="CI71" s="166"/>
      <c r="CJ71" s="167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  <c r="IT71" s="22"/>
      <c r="IU71" s="22"/>
      <c r="IV71" s="22"/>
      <c r="IW71" s="22"/>
      <c r="IX71" s="22"/>
      <c r="IY71" s="22"/>
      <c r="IZ71" s="22"/>
      <c r="JA71" s="22"/>
      <c r="JB71" s="22"/>
      <c r="JC71" s="22"/>
      <c r="JD71" s="22"/>
      <c r="JE71" s="22"/>
      <c r="JF71" s="22"/>
      <c r="JG71" s="22"/>
      <c r="JH71" s="22"/>
      <c r="JI71" s="22"/>
      <c r="JJ71" s="22"/>
      <c r="JK71" s="22"/>
      <c r="JL71" s="22"/>
      <c r="JM71" s="22"/>
      <c r="JN71" s="22"/>
      <c r="JO71" s="22"/>
      <c r="JP71" s="22"/>
      <c r="JQ71" s="22"/>
      <c r="JR71" s="22"/>
      <c r="JS71" s="22"/>
      <c r="JT71" s="22"/>
      <c r="JU71" s="22"/>
      <c r="JV71" s="22"/>
      <c r="JW71" s="22"/>
      <c r="JX71" s="22"/>
      <c r="JY71" s="22"/>
      <c r="JZ71" s="22"/>
      <c r="KA71" s="22"/>
      <c r="KB71" s="22"/>
      <c r="KC71" s="22"/>
      <c r="KD71" s="22"/>
      <c r="KE71" s="22"/>
      <c r="KF71" s="22"/>
      <c r="KG71" s="22"/>
      <c r="KH71" s="22"/>
      <c r="KI71" s="22"/>
      <c r="KJ71" s="22"/>
      <c r="KK71" s="22"/>
      <c r="KL71" s="22"/>
      <c r="KM71" s="22"/>
      <c r="KN71" s="22"/>
      <c r="KO71" s="22"/>
      <c r="KP71" s="22"/>
      <c r="KQ71" s="22"/>
      <c r="KR71" s="22"/>
      <c r="KS71" s="22"/>
      <c r="KT71" s="22"/>
      <c r="KU71" s="22"/>
      <c r="KV71" s="22"/>
      <c r="KW71" s="22"/>
      <c r="KX71" s="22"/>
      <c r="KY71" s="22"/>
      <c r="KZ71" s="22"/>
      <c r="LA71" s="22"/>
      <c r="LB71" s="22"/>
      <c r="LC71" s="22"/>
      <c r="LD71" s="22"/>
      <c r="LE71" s="22"/>
      <c r="LF71" s="22"/>
      <c r="LG71" s="22"/>
      <c r="LH71" s="22"/>
      <c r="LI71" s="22"/>
      <c r="LJ71" s="22"/>
      <c r="LK71" s="22"/>
      <c r="LL71" s="22"/>
      <c r="LM71" s="22"/>
      <c r="LN71" s="22"/>
      <c r="LO71" s="22"/>
      <c r="LP71" s="22"/>
      <c r="LQ71" s="22"/>
      <c r="LR71" s="22"/>
      <c r="LS71" s="22"/>
      <c r="LT71" s="22"/>
      <c r="LU71" s="22"/>
      <c r="LV71" s="22"/>
      <c r="LW71" s="22"/>
      <c r="LX71" s="22"/>
      <c r="LY71" s="22"/>
      <c r="LZ71" s="22"/>
      <c r="MA71" s="22"/>
      <c r="MB71" s="22"/>
      <c r="MC71" s="22"/>
      <c r="MD71" s="22"/>
      <c r="ME71" s="22"/>
      <c r="MF71" s="22"/>
      <c r="MG71" s="22"/>
      <c r="MH71" s="22"/>
      <c r="MI71" s="22"/>
      <c r="MJ71" s="22"/>
      <c r="MK71" s="22"/>
      <c r="ML71" s="22"/>
      <c r="MM71" s="22"/>
      <c r="MN71" s="22"/>
      <c r="MO71" s="22"/>
      <c r="MP71" s="22"/>
      <c r="MQ71" s="22"/>
      <c r="MR71" s="22"/>
      <c r="MS71" s="22"/>
      <c r="MT71" s="22"/>
      <c r="MU71" s="22"/>
      <c r="MV71" s="22"/>
      <c r="MW71" s="22"/>
      <c r="MX71" s="22"/>
      <c r="MY71" s="22"/>
      <c r="MZ71" s="22"/>
      <c r="NA71" s="22"/>
      <c r="NB71" s="22"/>
      <c r="NC71" s="22"/>
      <c r="ND71" s="22"/>
      <c r="NE71" s="22"/>
      <c r="NF71" s="22"/>
      <c r="NG71" s="22"/>
      <c r="NH71" s="22"/>
      <c r="NI71" s="22"/>
      <c r="NJ71" s="22"/>
      <c r="NK71" s="22"/>
      <c r="NL71" s="22"/>
      <c r="NM71" s="22"/>
      <c r="NN71" s="22"/>
      <c r="NO71" s="22"/>
      <c r="NP71" s="22"/>
      <c r="NQ71" s="22"/>
      <c r="NR71" s="22"/>
      <c r="NS71" s="22"/>
      <c r="NT71" s="22"/>
      <c r="NU71" s="22"/>
      <c r="NV71" s="22"/>
      <c r="NW71" s="22"/>
      <c r="NX71" s="22"/>
      <c r="NY71" s="22"/>
      <c r="NZ71" s="22"/>
      <c r="OA71" s="22"/>
      <c r="OB71" s="22"/>
      <c r="OC71" s="22"/>
      <c r="OD71" s="22"/>
      <c r="OE71" s="22"/>
      <c r="OF71" s="22"/>
      <c r="OG71" s="22"/>
      <c r="OH71" s="22"/>
      <c r="OI71" s="22"/>
      <c r="OJ71" s="22"/>
      <c r="OK71" s="22"/>
      <c r="OL71" s="22"/>
      <c r="OM71" s="22"/>
      <c r="ON71" s="22"/>
      <c r="OO71" s="22"/>
      <c r="OP71" s="22"/>
      <c r="OQ71" s="22"/>
      <c r="OR71" s="22"/>
      <c r="OS71" s="22"/>
      <c r="OT71" s="22"/>
      <c r="OU71" s="22"/>
      <c r="OV71" s="22"/>
      <c r="OW71" s="22"/>
      <c r="OX71" s="22"/>
      <c r="OY71" s="22"/>
      <c r="OZ71" s="22"/>
      <c r="PA71" s="22"/>
      <c r="PB71" s="22"/>
      <c r="PC71" s="22"/>
      <c r="PD71" s="22"/>
      <c r="PE71" s="22"/>
      <c r="PF71" s="22"/>
      <c r="PG71" s="22"/>
      <c r="PH71" s="22"/>
      <c r="PI71" s="22"/>
      <c r="PJ71" s="22"/>
      <c r="PK71" s="22"/>
      <c r="PL71" s="22"/>
      <c r="PM71" s="22"/>
      <c r="PN71" s="22"/>
      <c r="PO71" s="22"/>
      <c r="PP71" s="22"/>
      <c r="PQ71" s="22"/>
      <c r="PR71" s="22"/>
      <c r="PS71" s="22"/>
      <c r="PT71" s="22"/>
      <c r="PU71" s="22"/>
      <c r="PV71" s="22"/>
      <c r="PW71" s="22"/>
      <c r="PX71" s="22"/>
      <c r="PY71" s="22"/>
      <c r="PZ71" s="22"/>
      <c r="QA71" s="22"/>
      <c r="QB71" s="22"/>
      <c r="QC71" s="22"/>
      <c r="QD71" s="22"/>
      <c r="QE71" s="22"/>
      <c r="QF71" s="22"/>
      <c r="QG71" s="22"/>
      <c r="QH71" s="22"/>
      <c r="QI71" s="22"/>
      <c r="QJ71" s="22"/>
      <c r="QK71" s="22"/>
      <c r="QL71" s="22"/>
      <c r="QM71" s="22"/>
      <c r="QN71" s="22"/>
      <c r="QO71" s="22"/>
      <c r="QP71" s="22"/>
      <c r="QQ71" s="22"/>
      <c r="QR71" s="22"/>
      <c r="QS71" s="22"/>
      <c r="QT71" s="22"/>
      <c r="QU71" s="22"/>
      <c r="QV71" s="22"/>
      <c r="QW71" s="22"/>
      <c r="QX71" s="22"/>
      <c r="QY71" s="22"/>
      <c r="QZ71" s="22"/>
      <c r="RA71" s="22"/>
      <c r="RB71" s="22"/>
      <c r="RC71" s="22"/>
      <c r="RD71" s="22"/>
      <c r="RE71" s="22"/>
      <c r="RF71" s="22"/>
      <c r="RG71" s="22"/>
      <c r="RH71" s="22"/>
      <c r="RI71" s="22"/>
      <c r="RJ71" s="22"/>
      <c r="RK71" s="22"/>
      <c r="RL71" s="22"/>
      <c r="RM71" s="22"/>
      <c r="RN71" s="22"/>
      <c r="RO71" s="22"/>
      <c r="RP71" s="22"/>
      <c r="RQ71" s="22"/>
      <c r="RR71" s="22"/>
      <c r="RS71" s="22"/>
      <c r="RT71" s="22"/>
      <c r="RU71" s="22"/>
      <c r="RV71" s="22"/>
      <c r="RW71" s="22"/>
      <c r="RX71" s="22"/>
      <c r="RY71" s="22"/>
      <c r="RZ71" s="22"/>
      <c r="SA71" s="22"/>
      <c r="SB71" s="22"/>
      <c r="SC71" s="22"/>
      <c r="SD71" s="22"/>
      <c r="SE71" s="22"/>
      <c r="SF71" s="22"/>
      <c r="SG71" s="22"/>
      <c r="SH71" s="22"/>
      <c r="SI71" s="22"/>
      <c r="SJ71" s="22"/>
      <c r="SK71" s="22"/>
      <c r="SL71" s="22"/>
      <c r="SM71" s="22"/>
      <c r="SN71" s="22"/>
      <c r="SO71" s="22"/>
      <c r="SP71" s="22"/>
      <c r="SQ71" s="22"/>
      <c r="SR71" s="22"/>
      <c r="SS71" s="22"/>
      <c r="ST71" s="22"/>
      <c r="SU71" s="22"/>
      <c r="SV71" s="22"/>
      <c r="SW71" s="22"/>
      <c r="SX71" s="22"/>
      <c r="SY71" s="22"/>
      <c r="SZ71" s="22"/>
      <c r="TA71" s="22"/>
      <c r="TB71" s="22"/>
      <c r="TC71" s="22"/>
      <c r="TD71" s="22"/>
      <c r="TE71" s="22"/>
      <c r="TF71" s="22"/>
      <c r="TG71" s="22"/>
      <c r="TH71" s="22"/>
      <c r="TI71" s="22"/>
      <c r="TJ71" s="22"/>
      <c r="TK71" s="22"/>
      <c r="TL71" s="22"/>
      <c r="TM71" s="22"/>
      <c r="TN71" s="22"/>
      <c r="TO71" s="22"/>
      <c r="TP71" s="22"/>
      <c r="TQ71" s="22"/>
      <c r="TR71" s="22"/>
      <c r="TS71" s="22"/>
      <c r="TT71" s="22"/>
      <c r="TU71" s="22"/>
      <c r="TV71" s="22"/>
      <c r="TW71" s="22"/>
      <c r="TX71" s="22"/>
      <c r="TY71" s="22"/>
      <c r="TZ71" s="22"/>
      <c r="UA71" s="22"/>
      <c r="UB71" s="22"/>
      <c r="UC71" s="22"/>
      <c r="UD71" s="22"/>
      <c r="UE71" s="22"/>
      <c r="UF71" s="22"/>
      <c r="UG71" s="22"/>
      <c r="UH71" s="22"/>
      <c r="UI71" s="22"/>
      <c r="UJ71" s="22"/>
      <c r="UK71" s="22"/>
      <c r="UL71" s="22"/>
      <c r="UM71" s="22"/>
      <c r="UN71" s="22"/>
      <c r="UO71" s="22"/>
      <c r="UP71" s="22"/>
      <c r="UQ71" s="22"/>
      <c r="UR71" s="22"/>
      <c r="US71" s="22"/>
      <c r="UT71" s="22"/>
      <c r="UU71" s="22"/>
      <c r="UV71" s="22"/>
      <c r="UW71" s="22"/>
      <c r="UX71" s="22"/>
      <c r="UY71" s="22"/>
      <c r="UZ71" s="22"/>
      <c r="VA71" s="22"/>
      <c r="VB71" s="22"/>
      <c r="VC71" s="22"/>
      <c r="VD71" s="22"/>
      <c r="VE71" s="22"/>
      <c r="VF71" s="22"/>
      <c r="VG71" s="22"/>
      <c r="VH71" s="22"/>
      <c r="VI71" s="22"/>
      <c r="VJ71" s="22"/>
      <c r="VK71" s="22"/>
      <c r="VL71" s="22"/>
      <c r="VM71" s="22"/>
      <c r="VN71" s="22"/>
      <c r="VO71" s="22"/>
      <c r="VP71" s="22"/>
      <c r="VQ71" s="22"/>
      <c r="VR71" s="22"/>
      <c r="VS71" s="22"/>
      <c r="VT71" s="22"/>
      <c r="VU71" s="22"/>
      <c r="VV71" s="22"/>
      <c r="VW71" s="22"/>
      <c r="VX71" s="22"/>
      <c r="VY71" s="22"/>
      <c r="VZ71" s="22"/>
      <c r="WA71" s="22"/>
      <c r="WB71" s="22"/>
      <c r="WC71" s="22"/>
      <c r="WD71" s="22"/>
      <c r="WE71" s="22"/>
      <c r="WF71" s="22"/>
      <c r="WG71" s="22"/>
      <c r="WH71" s="22"/>
      <c r="WI71" s="22"/>
      <c r="WJ71" s="22"/>
      <c r="WK71" s="22"/>
      <c r="WL71" s="22"/>
      <c r="WM71" s="22"/>
      <c r="WN71" s="22"/>
      <c r="WO71" s="22"/>
      <c r="WP71" s="22"/>
      <c r="WQ71" s="22"/>
      <c r="WR71" s="22"/>
      <c r="WS71" s="22"/>
      <c r="WT71" s="22"/>
      <c r="WU71" s="22"/>
      <c r="WV71" s="22"/>
      <c r="WW71" s="22"/>
      <c r="WX71" s="22"/>
      <c r="WY71" s="22"/>
      <c r="WZ71" s="22"/>
      <c r="XA71" s="22"/>
      <c r="XB71" s="22"/>
      <c r="XC71" s="22"/>
      <c r="XD71" s="22"/>
      <c r="XE71" s="22"/>
      <c r="XF71" s="22"/>
      <c r="XG71" s="22"/>
      <c r="XH71" s="22"/>
      <c r="XI71" s="22"/>
      <c r="XJ71" s="22"/>
      <c r="XK71" s="22"/>
      <c r="XL71" s="22"/>
      <c r="XM71" s="22"/>
      <c r="XN71" s="22"/>
      <c r="XO71" s="22"/>
      <c r="XP71" s="22"/>
      <c r="XQ71" s="22"/>
      <c r="XR71" s="22"/>
      <c r="XS71" s="22"/>
      <c r="XT71" s="22"/>
      <c r="XU71" s="22"/>
      <c r="XV71" s="22"/>
      <c r="XW71" s="22"/>
      <c r="XX71" s="22"/>
      <c r="XY71" s="22"/>
      <c r="XZ71" s="22"/>
      <c r="YA71" s="22"/>
      <c r="YB71" s="22"/>
      <c r="YC71" s="22"/>
      <c r="YD71" s="22"/>
      <c r="YE71" s="22"/>
      <c r="YF71" s="22"/>
      <c r="YG71" s="22"/>
      <c r="YH71" s="22"/>
      <c r="YI71" s="22"/>
      <c r="YJ71" s="22"/>
      <c r="YK71" s="22"/>
      <c r="YL71" s="22"/>
      <c r="YM71" s="22"/>
      <c r="YN71" s="22"/>
      <c r="YO71" s="22"/>
      <c r="YP71" s="22"/>
      <c r="YQ71" s="22"/>
      <c r="YR71" s="22"/>
      <c r="YS71" s="22"/>
      <c r="YT71" s="22"/>
      <c r="YU71" s="22"/>
      <c r="YV71" s="22"/>
      <c r="YW71" s="22"/>
      <c r="YX71" s="22"/>
      <c r="YY71" s="22"/>
      <c r="YZ71" s="22"/>
      <c r="ZA71" s="22"/>
      <c r="ZB71" s="22"/>
      <c r="ZC71" s="22"/>
      <c r="ZD71" s="22"/>
      <c r="ZE71" s="22"/>
      <c r="ZF71" s="22"/>
      <c r="ZG71" s="22"/>
      <c r="ZH71" s="22"/>
      <c r="ZI71" s="22"/>
      <c r="ZJ71" s="22"/>
      <c r="ZK71" s="22"/>
      <c r="ZL71" s="22"/>
      <c r="ZM71" s="22"/>
      <c r="ZN71" s="22"/>
      <c r="ZO71" s="22"/>
      <c r="ZP71" s="22"/>
      <c r="ZQ71" s="22"/>
      <c r="ZR71" s="22"/>
      <c r="ZS71" s="22"/>
      <c r="ZT71" s="22"/>
      <c r="ZU71" s="22"/>
      <c r="ZV71" s="22"/>
      <c r="ZW71" s="22"/>
      <c r="ZX71" s="22"/>
      <c r="ZY71" s="22"/>
      <c r="ZZ71" s="22"/>
      <c r="AAA71" s="22"/>
      <c r="AAB71" s="22"/>
      <c r="AAC71" s="22"/>
      <c r="AAD71" s="22"/>
      <c r="AAE71" s="22"/>
      <c r="AAF71" s="22"/>
      <c r="AAG71" s="22"/>
      <c r="AAH71" s="22"/>
      <c r="AAI71" s="22"/>
      <c r="AAJ71" s="22"/>
      <c r="AAK71" s="22"/>
      <c r="AAL71" s="22"/>
      <c r="AAM71" s="22"/>
      <c r="AAN71" s="22"/>
      <c r="AAO71" s="22"/>
      <c r="AAP71" s="22"/>
      <c r="AAQ71" s="22"/>
      <c r="AAR71" s="22"/>
      <c r="AAS71" s="22"/>
      <c r="AAT71" s="22"/>
      <c r="AAU71" s="22"/>
      <c r="AAV71" s="22"/>
      <c r="AAW71" s="22"/>
      <c r="AAX71" s="22"/>
      <c r="AAY71" s="22"/>
      <c r="AAZ71" s="22"/>
      <c r="ABA71" s="22"/>
      <c r="ABB71" s="22"/>
      <c r="ABC71" s="22"/>
      <c r="ABD71" s="22"/>
      <c r="ABE71" s="22"/>
      <c r="ABF71" s="22"/>
      <c r="ABG71" s="22"/>
      <c r="ABH71" s="22"/>
      <c r="ABI71" s="22"/>
      <c r="ABJ71" s="22"/>
      <c r="ABK71" s="22"/>
      <c r="ABL71" s="22"/>
      <c r="ABM71" s="22"/>
      <c r="ABN71" s="22"/>
      <c r="ABO71" s="22"/>
      <c r="ABP71" s="22"/>
      <c r="ABQ71" s="22"/>
      <c r="ABR71" s="22"/>
      <c r="ABS71" s="22"/>
      <c r="ABT71" s="22"/>
      <c r="ABU71" s="22"/>
      <c r="ABV71" s="22"/>
      <c r="ABW71" s="22"/>
      <c r="ABX71" s="22"/>
      <c r="ABY71" s="22"/>
      <c r="ABZ71" s="22"/>
      <c r="ACA71" s="22"/>
      <c r="ACB71" s="22"/>
      <c r="ACC71" s="22"/>
      <c r="ACD71" s="22"/>
      <c r="ACE71" s="22"/>
      <c r="ACF71" s="22"/>
      <c r="ACG71" s="22"/>
      <c r="ACH71" s="22"/>
      <c r="ACI71" s="22"/>
      <c r="ACJ71" s="22"/>
      <c r="ACK71" s="22"/>
      <c r="ACL71" s="22"/>
      <c r="ACM71" s="22"/>
      <c r="ACN71" s="22"/>
      <c r="ACO71" s="22"/>
      <c r="ACP71" s="22"/>
      <c r="ACQ71" s="22"/>
      <c r="ACR71" s="22"/>
      <c r="ACS71" s="22"/>
      <c r="ACT71" s="22"/>
      <c r="ACU71" s="22"/>
      <c r="ACV71" s="22"/>
      <c r="ACW71" s="22"/>
      <c r="ACX71" s="22"/>
      <c r="ACY71" s="22"/>
      <c r="ACZ71" s="22"/>
      <c r="ADA71" s="22"/>
      <c r="ADB71" s="22"/>
      <c r="ADC71" s="22"/>
      <c r="ADD71" s="22"/>
      <c r="ADE71" s="22"/>
      <c r="ADF71" s="22"/>
      <c r="ADG71" s="22"/>
      <c r="ADH71" s="22"/>
      <c r="ADI71" s="22"/>
      <c r="ADJ71" s="22"/>
      <c r="ADK71" s="22"/>
      <c r="ADL71" s="22"/>
      <c r="ADM71" s="22"/>
      <c r="ADN71" s="22"/>
      <c r="ADO71" s="22"/>
      <c r="ADP71" s="22"/>
      <c r="ADQ71" s="22"/>
      <c r="ADR71" s="22"/>
      <c r="ADS71" s="22"/>
      <c r="ADT71" s="22"/>
      <c r="ADU71" s="22"/>
      <c r="ADV71" s="22"/>
      <c r="ADW71" s="22"/>
      <c r="ADX71" s="22"/>
      <c r="ADY71" s="22"/>
      <c r="ADZ71" s="22"/>
      <c r="AEA71" s="22"/>
      <c r="AEB71" s="22"/>
      <c r="AEC71" s="22"/>
      <c r="AED71" s="22"/>
      <c r="AEE71" s="22"/>
      <c r="AEF71" s="22"/>
      <c r="AEG71" s="22"/>
      <c r="AEH71" s="22"/>
      <c r="AEI71" s="22"/>
      <c r="AEJ71" s="22"/>
      <c r="AEK71" s="22"/>
      <c r="AEL71" s="22"/>
      <c r="AEM71" s="22"/>
      <c r="AEN71" s="22"/>
      <c r="AEO71" s="22"/>
      <c r="AEP71" s="22"/>
      <c r="AEQ71" s="22"/>
      <c r="AER71" s="22"/>
      <c r="AES71" s="22"/>
      <c r="AET71" s="22"/>
      <c r="AEU71" s="22"/>
      <c r="AEV71" s="22"/>
      <c r="AEW71" s="22"/>
      <c r="AEX71" s="22"/>
      <c r="AEY71" s="22"/>
      <c r="AEZ71" s="22"/>
      <c r="AFA71" s="22"/>
      <c r="AFB71" s="22"/>
      <c r="AFC71" s="22"/>
      <c r="AFD71" s="22"/>
      <c r="AFE71" s="22"/>
      <c r="AFF71" s="22"/>
      <c r="AFG71" s="22"/>
      <c r="AFH71" s="22"/>
      <c r="AFI71" s="22"/>
      <c r="AFJ71" s="22"/>
      <c r="AFK71" s="22"/>
      <c r="AFL71" s="22"/>
      <c r="AFM71" s="22"/>
      <c r="AFN71" s="22"/>
      <c r="AFO71" s="22"/>
      <c r="AFP71" s="22"/>
      <c r="AFQ71" s="22"/>
      <c r="AFR71" s="22"/>
      <c r="AFS71" s="22"/>
      <c r="AFT71" s="22"/>
      <c r="AFU71" s="22"/>
      <c r="AFV71" s="22"/>
      <c r="AFW71" s="22"/>
      <c r="AFX71" s="22"/>
      <c r="AFY71" s="22"/>
      <c r="AFZ71" s="22"/>
      <c r="AGA71" s="22"/>
      <c r="AGB71" s="22"/>
      <c r="AGC71" s="22"/>
      <c r="AGD71" s="22"/>
      <c r="AGE71" s="22"/>
      <c r="AGF71" s="22"/>
      <c r="AGG71" s="22"/>
      <c r="AGH71" s="22"/>
      <c r="AGI71" s="22"/>
      <c r="AGJ71" s="22"/>
      <c r="AGK71" s="22"/>
      <c r="AGL71" s="22"/>
      <c r="AGM71" s="22"/>
      <c r="AGN71" s="22"/>
      <c r="AGO71" s="22"/>
      <c r="AGP71" s="22"/>
      <c r="AGQ71" s="22"/>
      <c r="AGR71" s="22"/>
      <c r="AGS71" s="22"/>
      <c r="AGT71" s="22"/>
      <c r="AGU71" s="22"/>
      <c r="AGV71" s="22"/>
      <c r="AGW71" s="22"/>
      <c r="AGX71" s="22"/>
      <c r="AGY71" s="22"/>
      <c r="AGZ71" s="22"/>
      <c r="AHA71" s="22"/>
      <c r="AHB71" s="22"/>
      <c r="AHC71" s="22"/>
      <c r="AHD71" s="22"/>
      <c r="AHE71" s="22"/>
      <c r="AHF71" s="22"/>
      <c r="AHG71" s="22"/>
      <c r="AHH71" s="22"/>
      <c r="AHI71" s="22"/>
      <c r="AHJ71" s="22"/>
      <c r="AHK71" s="22"/>
      <c r="AHL71" s="22"/>
      <c r="AHM71" s="22"/>
      <c r="AHN71" s="22"/>
      <c r="AHO71" s="22"/>
      <c r="AHP71" s="22"/>
      <c r="AHQ71" s="22"/>
      <c r="AHR71" s="22"/>
      <c r="AHS71" s="22"/>
      <c r="AHT71" s="22"/>
      <c r="AHU71" s="22"/>
      <c r="AHV71" s="22"/>
      <c r="AHW71" s="22"/>
      <c r="AHX71" s="22"/>
      <c r="AHY71" s="22"/>
      <c r="AHZ71" s="22"/>
      <c r="AIA71" s="22"/>
      <c r="AIB71" s="22"/>
      <c r="AIC71" s="22"/>
      <c r="AID71" s="22"/>
      <c r="AIE71" s="22"/>
      <c r="AIF71" s="22"/>
      <c r="AIG71" s="22"/>
      <c r="AIH71" s="22"/>
      <c r="AII71" s="22"/>
      <c r="AIJ71" s="22"/>
      <c r="AIK71" s="22"/>
      <c r="AIL71" s="22"/>
      <c r="AIM71" s="22"/>
      <c r="AIN71" s="22"/>
      <c r="AIO71" s="22"/>
      <c r="AIP71" s="22"/>
      <c r="AIQ71" s="22"/>
      <c r="AIR71" s="22"/>
      <c r="AIS71" s="22"/>
      <c r="AIT71" s="22"/>
      <c r="AIU71" s="22"/>
      <c r="AIV71" s="22"/>
      <c r="AIW71" s="22"/>
      <c r="AIX71" s="22"/>
      <c r="AIY71" s="22"/>
      <c r="AIZ71" s="22"/>
      <c r="AJA71" s="22"/>
      <c r="AJB71" s="22"/>
      <c r="AJC71" s="22"/>
      <c r="AJD71" s="22"/>
      <c r="AJE71" s="22"/>
      <c r="AJF71" s="22"/>
      <c r="AJG71" s="22"/>
      <c r="AJH71" s="22"/>
      <c r="AJI71" s="22"/>
      <c r="AJJ71" s="22"/>
      <c r="AJK71" s="22"/>
      <c r="AJL71" s="22"/>
      <c r="AJM71" s="22"/>
      <c r="AJN71" s="22"/>
      <c r="AJO71" s="22"/>
      <c r="AJP71" s="22"/>
      <c r="AJQ71" s="22"/>
      <c r="AJR71" s="22"/>
      <c r="AJS71" s="22"/>
      <c r="AJT71" s="22"/>
      <c r="AJU71" s="22"/>
      <c r="AJV71" s="22"/>
      <c r="AJW71" s="22"/>
      <c r="AJX71" s="22"/>
      <c r="AJY71" s="22"/>
      <c r="AJZ71" s="22"/>
      <c r="AKA71" s="22"/>
      <c r="AKB71" s="22"/>
      <c r="AKC71" s="22"/>
      <c r="AKD71" s="22"/>
      <c r="AKE71" s="22"/>
      <c r="AKF71" s="22"/>
      <c r="AKG71" s="22"/>
      <c r="AKH71" s="22"/>
      <c r="AKI71" s="22"/>
      <c r="AKJ71" s="22"/>
      <c r="AKK71" s="22"/>
      <c r="AKL71" s="22"/>
      <c r="AKM71" s="22"/>
      <c r="AKN71" s="22"/>
      <c r="AKO71" s="22"/>
      <c r="AKP71" s="22"/>
      <c r="AKQ71" s="22"/>
      <c r="AKR71" s="22"/>
      <c r="AKS71" s="22"/>
      <c r="AKT71" s="22"/>
      <c r="AKU71" s="22"/>
      <c r="AKV71" s="22"/>
      <c r="AKW71" s="22"/>
      <c r="AKX71" s="22"/>
      <c r="AKY71" s="22"/>
      <c r="AKZ71" s="22"/>
      <c r="ALA71" s="22"/>
      <c r="ALB71" s="22"/>
      <c r="ALC71" s="22"/>
      <c r="ALD71" s="22"/>
      <c r="ALE71" s="22"/>
      <c r="ALF71" s="22"/>
      <c r="ALG71" s="22"/>
      <c r="ALH71" s="22"/>
      <c r="ALI71" s="22"/>
      <c r="ALJ71" s="22"/>
      <c r="ALK71" s="22"/>
      <c r="ALL71" s="22"/>
      <c r="ALM71" s="22"/>
      <c r="ALN71" s="22"/>
      <c r="ALO71" s="22"/>
      <c r="ALP71" s="22"/>
      <c r="ALQ71" s="22"/>
      <c r="ALR71" s="22"/>
      <c r="ALS71" s="22"/>
      <c r="ALT71" s="22"/>
      <c r="ALU71" s="22"/>
      <c r="ALV71" s="22"/>
      <c r="ALW71" s="22"/>
      <c r="ALX71" s="22"/>
      <c r="ALY71" s="22"/>
      <c r="ALZ71" s="22"/>
      <c r="AMA71" s="22"/>
      <c r="AMB71" s="22"/>
      <c r="AMC71" s="22"/>
      <c r="AMD71" s="22"/>
      <c r="AME71" s="22"/>
      <c r="AMF71" s="22"/>
      <c r="AMG71" s="22"/>
      <c r="AMH71" s="22"/>
      <c r="AMI71" s="22"/>
      <c r="AMJ71" s="22"/>
      <c r="AMK71" s="22"/>
      <c r="AML71" s="22"/>
      <c r="AMM71" s="22"/>
      <c r="AMN71" s="22"/>
      <c r="AMO71" s="22"/>
      <c r="AMP71" s="22"/>
      <c r="AMQ71" s="22"/>
      <c r="AMR71" s="22"/>
      <c r="AMS71" s="22"/>
      <c r="AMT71" s="22"/>
      <c r="AMU71" s="22"/>
      <c r="AMV71" s="22"/>
      <c r="AMW71" s="22"/>
      <c r="AMX71" s="22"/>
      <c r="AMY71" s="22"/>
      <c r="AMZ71" s="22"/>
      <c r="ANA71" s="22"/>
      <c r="ANB71" s="22"/>
      <c r="ANC71" s="22"/>
      <c r="AND71" s="22"/>
      <c r="ANE71" s="22"/>
      <c r="ANF71" s="22"/>
      <c r="ANG71" s="22"/>
      <c r="ANH71" s="22"/>
      <c r="ANI71" s="22"/>
      <c r="ANJ71" s="22"/>
      <c r="ANK71" s="22"/>
      <c r="ANL71" s="22"/>
      <c r="ANM71" s="22"/>
      <c r="ANN71" s="22"/>
      <c r="ANO71" s="22"/>
      <c r="ANP71" s="22"/>
      <c r="ANQ71" s="22"/>
      <c r="ANR71" s="22"/>
      <c r="ANS71" s="22"/>
      <c r="ANT71" s="22"/>
      <c r="ANU71" s="22"/>
      <c r="ANV71" s="22"/>
      <c r="ANW71" s="22"/>
      <c r="ANX71" s="22"/>
      <c r="ANY71" s="22"/>
      <c r="ANZ71" s="22"/>
      <c r="AOA71" s="22"/>
      <c r="AOB71" s="22"/>
      <c r="AOC71" s="22"/>
      <c r="AOD71" s="22"/>
      <c r="AOE71" s="22"/>
      <c r="AOF71" s="22"/>
      <c r="AOG71" s="22"/>
      <c r="AOH71" s="22"/>
      <c r="AOI71" s="22"/>
      <c r="AOJ71" s="22"/>
      <c r="AOK71" s="22"/>
      <c r="AOL71" s="22"/>
      <c r="AOM71" s="22"/>
      <c r="AON71" s="22"/>
      <c r="AOO71" s="22"/>
      <c r="AOP71" s="22"/>
      <c r="AOQ71" s="22"/>
      <c r="AOR71" s="22"/>
      <c r="AOS71" s="22"/>
      <c r="AOT71" s="22"/>
      <c r="AOU71" s="22"/>
      <c r="AOV71" s="22"/>
      <c r="AOW71" s="22"/>
      <c r="AOX71" s="22"/>
      <c r="AOY71" s="22"/>
      <c r="AOZ71" s="22"/>
      <c r="APA71" s="22"/>
      <c r="APB71" s="22"/>
      <c r="APC71" s="22"/>
      <c r="APD71" s="22"/>
      <c r="APE71" s="22"/>
      <c r="APF71" s="22"/>
      <c r="APG71" s="22"/>
      <c r="APH71" s="22"/>
      <c r="API71" s="22"/>
      <c r="APJ71" s="22"/>
      <c r="APK71" s="22"/>
      <c r="APL71" s="22"/>
      <c r="APM71" s="22"/>
      <c r="APN71" s="22"/>
      <c r="APO71" s="22"/>
      <c r="APP71" s="22"/>
      <c r="APQ71" s="22"/>
      <c r="APR71" s="22"/>
      <c r="APS71" s="22"/>
      <c r="APT71" s="22"/>
      <c r="APU71" s="22"/>
      <c r="APV71" s="22"/>
      <c r="APW71" s="22"/>
      <c r="APX71" s="22"/>
      <c r="APY71" s="22"/>
      <c r="APZ71" s="22"/>
      <c r="AQA71" s="22"/>
      <c r="AQB71" s="22"/>
      <c r="AQC71" s="22"/>
      <c r="AQD71" s="22"/>
      <c r="AQE71" s="22"/>
      <c r="AQF71" s="22"/>
      <c r="AQG71" s="22"/>
      <c r="AQH71" s="22"/>
      <c r="AQI71" s="22"/>
      <c r="AQJ71" s="22"/>
      <c r="AQK71" s="22"/>
      <c r="AQL71" s="22"/>
      <c r="AQM71" s="22"/>
      <c r="AQN71" s="22"/>
      <c r="AQO71" s="22"/>
      <c r="AQP71" s="22"/>
      <c r="AQQ71" s="22"/>
      <c r="AQR71" s="22"/>
      <c r="AQS71" s="22"/>
      <c r="AQT71" s="22"/>
      <c r="AQU71" s="22"/>
      <c r="AQV71" s="22"/>
      <c r="AQW71" s="22"/>
      <c r="AQX71" s="22"/>
      <c r="AQY71" s="22"/>
      <c r="AQZ71" s="22"/>
      <c r="ARA71" s="22"/>
      <c r="ARB71" s="22"/>
      <c r="ARC71" s="22"/>
      <c r="ARD71" s="22"/>
      <c r="ARE71" s="22"/>
      <c r="ARF71" s="22"/>
      <c r="ARG71" s="22"/>
      <c r="ARH71" s="22"/>
      <c r="ARI71" s="22"/>
      <c r="ARJ71" s="22"/>
      <c r="ARK71" s="22"/>
      <c r="ARL71" s="22"/>
      <c r="ARM71" s="22"/>
      <c r="ARN71" s="22"/>
      <c r="ARO71" s="22"/>
      <c r="ARP71" s="22"/>
      <c r="ARQ71" s="22"/>
      <c r="ARR71" s="22"/>
      <c r="ARS71" s="22"/>
      <c r="ART71" s="22"/>
      <c r="ARU71" s="22"/>
      <c r="ARV71" s="22"/>
      <c r="ARW71" s="22"/>
      <c r="ARX71" s="22"/>
      <c r="ARY71" s="22"/>
      <c r="ARZ71" s="22"/>
      <c r="ASA71" s="22"/>
      <c r="ASB71" s="22"/>
      <c r="ASC71" s="22"/>
      <c r="ASD71" s="22"/>
      <c r="ASE71" s="22"/>
      <c r="ASF71" s="22"/>
      <c r="ASG71" s="22"/>
      <c r="ASH71" s="22"/>
      <c r="ASI71" s="22"/>
      <c r="ASJ71" s="22"/>
      <c r="ASK71" s="22"/>
      <c r="ASL71" s="22"/>
      <c r="ASM71" s="22"/>
      <c r="ASN71" s="22"/>
      <c r="ASO71" s="22"/>
      <c r="ASP71" s="22"/>
      <c r="ASQ71" s="22"/>
      <c r="ASR71" s="22"/>
      <c r="ASS71" s="22"/>
      <c r="AST71" s="22"/>
      <c r="ASU71" s="22"/>
      <c r="ASV71" s="22"/>
      <c r="ASW71" s="22"/>
      <c r="ASX71" s="22"/>
      <c r="ASY71" s="22"/>
      <c r="ASZ71" s="22"/>
      <c r="ATA71" s="22"/>
      <c r="ATB71" s="22"/>
      <c r="ATC71" s="22"/>
      <c r="ATD71" s="22"/>
      <c r="ATE71" s="22"/>
      <c r="ATF71" s="22"/>
      <c r="ATG71" s="22"/>
      <c r="ATH71" s="22"/>
      <c r="ATI71" s="22"/>
      <c r="ATJ71" s="22"/>
      <c r="ATK71" s="22"/>
      <c r="ATL71" s="22"/>
      <c r="ATM71" s="22"/>
      <c r="ATN71" s="22"/>
      <c r="ATO71" s="22"/>
      <c r="ATP71" s="22"/>
      <c r="ATQ71" s="22"/>
      <c r="ATR71" s="22"/>
      <c r="ATS71" s="22"/>
      <c r="ATT71" s="22"/>
      <c r="ATU71" s="22"/>
      <c r="ATV71" s="22"/>
      <c r="ATW71" s="22"/>
      <c r="ATX71" s="22"/>
      <c r="ATY71" s="22"/>
      <c r="ATZ71" s="22"/>
      <c r="AUA71" s="22"/>
      <c r="AUB71" s="22"/>
      <c r="AUC71" s="22"/>
      <c r="AUD71" s="22"/>
      <c r="AUE71" s="22"/>
      <c r="AUF71" s="22"/>
      <c r="AUG71" s="22"/>
      <c r="AUH71" s="22"/>
      <c r="AUI71" s="22"/>
      <c r="AUJ71" s="22"/>
      <c r="AUK71" s="22"/>
      <c r="AUL71" s="22"/>
      <c r="AUM71" s="22"/>
      <c r="AUN71" s="22"/>
      <c r="AUO71" s="22"/>
      <c r="AUP71" s="22"/>
      <c r="AUQ71" s="22"/>
      <c r="AUR71" s="22"/>
      <c r="AUS71" s="22"/>
      <c r="AUT71" s="22"/>
      <c r="AUU71" s="22"/>
      <c r="AUV71" s="22"/>
      <c r="AUW71" s="22"/>
      <c r="AUX71" s="22"/>
      <c r="AUY71" s="22"/>
      <c r="AUZ71" s="22"/>
      <c r="AVA71" s="22"/>
      <c r="AVB71" s="22"/>
      <c r="AVC71" s="22"/>
      <c r="AVD71" s="22"/>
      <c r="AVE71" s="22"/>
      <c r="AVF71" s="22"/>
      <c r="AVG71" s="22"/>
      <c r="AVH71" s="22"/>
      <c r="AVI71" s="22"/>
      <c r="AVJ71" s="22"/>
      <c r="AVK71" s="22"/>
      <c r="AVL71" s="22"/>
      <c r="AVM71" s="22"/>
      <c r="AVN71" s="22"/>
      <c r="AVO71" s="22"/>
      <c r="AVP71" s="22"/>
      <c r="AVQ71" s="22"/>
      <c r="AVR71" s="22"/>
      <c r="AVS71" s="22"/>
      <c r="AVT71" s="22"/>
      <c r="AVU71" s="22"/>
      <c r="AVV71" s="22"/>
      <c r="AVW71" s="22"/>
      <c r="AVX71" s="22"/>
      <c r="AVY71" s="22"/>
      <c r="AVZ71" s="22"/>
      <c r="AWA71" s="22"/>
      <c r="AWB71" s="22"/>
      <c r="AWC71" s="22"/>
      <c r="AWD71" s="22"/>
      <c r="AWE71" s="22"/>
      <c r="AWF71" s="22"/>
      <c r="AWG71" s="22"/>
      <c r="AWH71" s="22"/>
      <c r="AWI71" s="22"/>
      <c r="AWJ71" s="22"/>
      <c r="AWK71" s="22"/>
      <c r="AWL71" s="22"/>
      <c r="AWM71" s="22"/>
      <c r="AWN71" s="22"/>
      <c r="AWO71" s="22"/>
      <c r="AWP71" s="22"/>
      <c r="AWQ71" s="22"/>
      <c r="AWR71" s="22"/>
      <c r="AWS71" s="22"/>
      <c r="AWT71" s="22"/>
      <c r="AWU71" s="22"/>
      <c r="AWV71" s="22"/>
      <c r="AWW71" s="22"/>
      <c r="AWX71" s="22"/>
      <c r="AWY71" s="22"/>
      <c r="AWZ71" s="22"/>
      <c r="AXA71" s="22"/>
      <c r="AXB71" s="22"/>
      <c r="AXC71" s="22"/>
      <c r="AXD71" s="22"/>
      <c r="AXE71" s="22"/>
      <c r="AXF71" s="22"/>
      <c r="AXG71" s="22"/>
      <c r="AXH71" s="22"/>
      <c r="AXI71" s="22"/>
      <c r="AXJ71" s="22"/>
      <c r="AXK71" s="22"/>
      <c r="AXL71" s="22"/>
      <c r="AXM71" s="22"/>
      <c r="AXN71" s="22"/>
      <c r="AXO71" s="22"/>
      <c r="AXP71" s="22"/>
      <c r="AXQ71" s="22"/>
      <c r="AXR71" s="22"/>
      <c r="AXS71" s="22"/>
      <c r="AXT71" s="22"/>
      <c r="AXU71" s="22"/>
      <c r="AXV71" s="22"/>
      <c r="AXW71" s="22"/>
      <c r="AXX71" s="22"/>
      <c r="AXY71" s="22"/>
      <c r="AXZ71" s="22"/>
      <c r="AYA71" s="22"/>
      <c r="AYB71" s="22"/>
      <c r="AYC71" s="22"/>
      <c r="AYD71" s="22"/>
      <c r="AYE71" s="22"/>
      <c r="AYF71" s="22"/>
      <c r="AYG71" s="22"/>
      <c r="AYH71" s="22"/>
      <c r="AYI71" s="22"/>
      <c r="AYJ71" s="22"/>
      <c r="AYK71" s="22"/>
      <c r="AYL71" s="22"/>
      <c r="AYM71" s="22"/>
      <c r="AYN71" s="22"/>
      <c r="AYO71" s="22"/>
      <c r="AYP71" s="22"/>
      <c r="AYQ71" s="22"/>
      <c r="AYR71" s="22"/>
      <c r="AYS71" s="22"/>
      <c r="AYT71" s="22"/>
      <c r="AYU71" s="22"/>
      <c r="AYV71" s="22"/>
      <c r="AYW71" s="22"/>
      <c r="AYX71" s="22"/>
      <c r="AYY71" s="22"/>
      <c r="AYZ71" s="22"/>
      <c r="AZA71" s="22"/>
      <c r="AZB71" s="22"/>
      <c r="AZC71" s="22"/>
      <c r="AZD71" s="22"/>
      <c r="AZE71" s="22"/>
      <c r="AZF71" s="22"/>
      <c r="AZG71" s="22"/>
      <c r="AZH71" s="22"/>
      <c r="AZI71" s="22"/>
      <c r="AZJ71" s="22"/>
      <c r="AZK71" s="22"/>
      <c r="AZL71" s="22"/>
      <c r="AZM71" s="22"/>
      <c r="AZN71" s="22"/>
      <c r="AZO71" s="22"/>
      <c r="AZP71" s="22"/>
      <c r="AZQ71" s="22"/>
      <c r="AZR71" s="22"/>
      <c r="AZS71" s="22"/>
      <c r="AZT71" s="22"/>
      <c r="AZU71" s="22"/>
      <c r="AZV71" s="22"/>
      <c r="AZW71" s="22"/>
      <c r="AZX71" s="22"/>
      <c r="AZY71" s="22"/>
      <c r="AZZ71" s="22"/>
      <c r="BAA71" s="22"/>
      <c r="BAB71" s="22"/>
      <c r="BAC71" s="22"/>
      <c r="BAD71" s="22"/>
      <c r="BAE71" s="22"/>
      <c r="BAF71" s="22"/>
      <c r="BAG71" s="22"/>
      <c r="BAH71" s="22"/>
      <c r="BAI71" s="22"/>
      <c r="BAJ71" s="22"/>
      <c r="BAK71" s="22"/>
      <c r="BAL71" s="22"/>
      <c r="BAM71" s="22"/>
      <c r="BAN71" s="22"/>
      <c r="BAO71" s="22"/>
      <c r="BAP71" s="22"/>
      <c r="BAQ71" s="22"/>
      <c r="BAR71" s="22"/>
      <c r="BAS71" s="22"/>
      <c r="BAT71" s="22"/>
      <c r="BAU71" s="22"/>
      <c r="BAV71" s="22"/>
      <c r="BAW71" s="22"/>
      <c r="BAX71" s="22"/>
      <c r="BAY71" s="22"/>
      <c r="BAZ71" s="22"/>
      <c r="BBA71" s="22"/>
      <c r="BBB71" s="22"/>
      <c r="BBC71" s="22"/>
      <c r="BBD71" s="22"/>
      <c r="BBE71" s="22"/>
      <c r="BBF71" s="22"/>
      <c r="BBG71" s="22"/>
      <c r="BBH71" s="22"/>
      <c r="BBI71" s="22"/>
      <c r="BBJ71" s="22"/>
      <c r="BBK71" s="22"/>
      <c r="BBL71" s="22"/>
      <c r="BBM71" s="22"/>
      <c r="BBN71" s="22"/>
      <c r="BBO71" s="22"/>
      <c r="BBP71" s="22"/>
      <c r="BBQ71" s="22"/>
      <c r="BBR71" s="22"/>
      <c r="BBS71" s="22"/>
      <c r="BBT71" s="22"/>
      <c r="BBU71" s="22"/>
      <c r="BBV71" s="22"/>
      <c r="BBW71" s="22"/>
      <c r="BBX71" s="22"/>
      <c r="BBY71" s="22"/>
      <c r="BBZ71" s="22"/>
      <c r="BCA71" s="22"/>
      <c r="BCB71" s="22"/>
      <c r="BCC71" s="22"/>
      <c r="BCD71" s="22"/>
      <c r="BCE71" s="22"/>
      <c r="BCF71" s="22"/>
      <c r="BCG71" s="22"/>
      <c r="BCH71" s="22"/>
      <c r="BCI71" s="22"/>
      <c r="BCJ71" s="22"/>
      <c r="BCK71" s="22"/>
      <c r="BCL71" s="22"/>
      <c r="BCM71" s="22"/>
      <c r="BCN71" s="22"/>
      <c r="BCO71" s="22"/>
      <c r="BCP71" s="22"/>
      <c r="BCQ71" s="22"/>
      <c r="BCR71" s="22"/>
      <c r="BCS71" s="22"/>
      <c r="BCT71" s="22"/>
      <c r="BCU71" s="22"/>
      <c r="BCV71" s="22"/>
      <c r="BCW71" s="22"/>
      <c r="BCX71" s="22"/>
      <c r="BCY71" s="22"/>
      <c r="BCZ71" s="22"/>
      <c r="BDA71" s="22"/>
      <c r="BDB71" s="22"/>
      <c r="BDC71" s="22"/>
      <c r="BDD71" s="22"/>
      <c r="BDE71" s="22"/>
      <c r="BDF71" s="22"/>
      <c r="BDG71" s="22"/>
      <c r="BDH71" s="22"/>
      <c r="BDI71" s="22"/>
      <c r="BDJ71" s="22"/>
      <c r="BDK71" s="22"/>
      <c r="BDL71" s="22"/>
      <c r="BDM71" s="22"/>
      <c r="BDN71" s="22"/>
      <c r="BDO71" s="22"/>
      <c r="BDP71" s="22"/>
      <c r="BDQ71" s="22"/>
      <c r="BDR71" s="22"/>
      <c r="BDS71" s="22"/>
      <c r="BDT71" s="22"/>
      <c r="BDU71" s="22"/>
      <c r="BDV71" s="22"/>
      <c r="BDW71" s="22"/>
      <c r="BDX71" s="22"/>
      <c r="BDY71" s="22"/>
      <c r="BDZ71" s="22"/>
      <c r="BEA71" s="22"/>
      <c r="BEB71" s="22"/>
      <c r="BEC71" s="22"/>
      <c r="BED71" s="22"/>
      <c r="BEE71" s="22"/>
      <c r="BEF71" s="22"/>
      <c r="BEG71" s="22"/>
      <c r="BEH71" s="22"/>
      <c r="BEI71" s="22"/>
      <c r="BEJ71" s="22"/>
    </row>
    <row r="72" spans="1:1492" ht="15.6" customHeight="1" x14ac:dyDescent="0.3">
      <c r="B72" s="548" t="s">
        <v>227</v>
      </c>
      <c r="X72" s="213"/>
      <c r="Z72" s="213"/>
      <c r="AB72" s="149"/>
      <c r="AC72" s="400"/>
      <c r="AD72" s="337"/>
      <c r="AE72" s="400"/>
      <c r="AF72" s="278"/>
      <c r="AG72" s="164" t="s">
        <v>259</v>
      </c>
      <c r="AI72" s="155"/>
      <c r="AJ72" s="154">
        <v>12.39</v>
      </c>
      <c r="AK72" s="155" t="s">
        <v>260</v>
      </c>
      <c r="AL72" s="154"/>
      <c r="AM72" s="155"/>
      <c r="AN72" s="286">
        <v>12.15</v>
      </c>
      <c r="AO72" s="155" t="s">
        <v>260</v>
      </c>
      <c r="AP72" s="154"/>
      <c r="AQ72" s="155"/>
      <c r="AR72" s="286">
        <v>12.15</v>
      </c>
      <c r="AS72" s="155" t="s">
        <v>260</v>
      </c>
      <c r="AT72" s="154"/>
      <c r="AU72" s="155"/>
      <c r="AV72" s="154">
        <v>12.15</v>
      </c>
      <c r="AW72" s="155" t="s">
        <v>260</v>
      </c>
      <c r="AX72" s="154"/>
      <c r="AY72" s="155"/>
      <c r="AZ72" s="154">
        <v>12.15</v>
      </c>
      <c r="BA72" s="155" t="s">
        <v>260</v>
      </c>
      <c r="BB72" s="154"/>
      <c r="BC72" s="155"/>
      <c r="BD72" s="180">
        <v>11.91</v>
      </c>
      <c r="BE72" s="155" t="s">
        <v>260</v>
      </c>
      <c r="BF72" s="154"/>
      <c r="BG72" s="155"/>
      <c r="BH72" s="180">
        <v>11.91</v>
      </c>
      <c r="BI72" s="155" t="s">
        <v>260</v>
      </c>
      <c r="BJ72" s="154"/>
      <c r="BK72" s="155"/>
      <c r="BL72" s="180">
        <v>11.91</v>
      </c>
      <c r="BM72" s="155" t="s">
        <v>260</v>
      </c>
      <c r="BN72" s="154"/>
      <c r="BO72" s="155"/>
      <c r="BP72" s="180">
        <v>11.91</v>
      </c>
      <c r="BQ72" s="155" t="s">
        <v>260</v>
      </c>
      <c r="BR72" s="154"/>
      <c r="BS72" s="155"/>
      <c r="BT72" s="158">
        <v>11.68</v>
      </c>
      <c r="BU72" s="155" t="s">
        <v>260</v>
      </c>
      <c r="BV72" s="154"/>
      <c r="BW72" s="155"/>
      <c r="BX72" s="158">
        <v>11.68</v>
      </c>
      <c r="BY72" s="155" t="s">
        <v>260</v>
      </c>
      <c r="BZ72" s="154"/>
      <c r="CA72" s="155"/>
      <c r="CB72" s="154">
        <v>11.45</v>
      </c>
      <c r="CC72" s="155" t="s">
        <v>260</v>
      </c>
      <c r="CD72" s="154"/>
      <c r="CE72" s="155"/>
      <c r="CF72"/>
      <c r="CG72" s="154">
        <v>11.23</v>
      </c>
      <c r="CH72" s="155" t="s">
        <v>260</v>
      </c>
      <c r="CI72" s="154"/>
      <c r="CJ72" s="155"/>
    </row>
    <row r="73" spans="1:1492" ht="15.6" customHeight="1" x14ac:dyDescent="0.3">
      <c r="B73" s="555"/>
      <c r="X73" s="213"/>
      <c r="Z73" s="213"/>
      <c r="AB73" s="149"/>
      <c r="AC73" s="400"/>
      <c r="AD73" s="337"/>
      <c r="AE73" s="400"/>
      <c r="AF73" s="149"/>
      <c r="AG73" s="155"/>
      <c r="AI73" s="155"/>
      <c r="AJ73" s="154">
        <v>7.75</v>
      </c>
      <c r="AK73" s="155" t="s">
        <v>261</v>
      </c>
      <c r="AL73" s="154"/>
      <c r="AM73" s="155"/>
      <c r="AN73" s="289">
        <v>7.6</v>
      </c>
      <c r="AO73" s="155" t="s">
        <v>261</v>
      </c>
      <c r="AP73" s="154"/>
      <c r="AQ73" s="155"/>
      <c r="AR73" s="289">
        <v>7.6</v>
      </c>
      <c r="AS73" s="155" t="s">
        <v>261</v>
      </c>
      <c r="AT73" s="154"/>
      <c r="AU73" s="155"/>
      <c r="AV73" s="154">
        <v>7.6</v>
      </c>
      <c r="AW73" s="155" t="s">
        <v>261</v>
      </c>
      <c r="AX73" s="154"/>
      <c r="AY73" s="155"/>
      <c r="AZ73" s="154">
        <v>7.6</v>
      </c>
      <c r="BA73" s="155" t="s">
        <v>261</v>
      </c>
      <c r="BB73" s="154"/>
      <c r="BC73" s="155"/>
      <c r="BD73" s="154">
        <v>7.45</v>
      </c>
      <c r="BE73" s="155" t="s">
        <v>261</v>
      </c>
      <c r="BF73" s="154"/>
      <c r="BG73" s="155"/>
      <c r="BH73" s="154">
        <v>7.45</v>
      </c>
      <c r="BI73" s="155" t="s">
        <v>261</v>
      </c>
      <c r="BJ73" s="154"/>
      <c r="BK73" s="155"/>
      <c r="BL73" s="154">
        <v>7.45</v>
      </c>
      <c r="BM73" s="155" t="s">
        <v>261</v>
      </c>
      <c r="BN73" s="154"/>
      <c r="BO73" s="155"/>
      <c r="BP73" s="154">
        <v>7.45</v>
      </c>
      <c r="BQ73" s="155" t="s">
        <v>261</v>
      </c>
      <c r="BR73" s="154"/>
      <c r="BS73" s="155"/>
      <c r="BT73" s="158">
        <v>7.3</v>
      </c>
      <c r="BU73" s="155" t="s">
        <v>261</v>
      </c>
      <c r="BV73" s="154"/>
      <c r="BW73" s="155"/>
      <c r="BX73" s="158">
        <v>7.3</v>
      </c>
      <c r="BY73" s="155" t="s">
        <v>261</v>
      </c>
      <c r="BZ73" s="154"/>
      <c r="CA73" s="155"/>
      <c r="CB73" s="154">
        <v>7.16</v>
      </c>
      <c r="CC73" s="155" t="s">
        <v>261</v>
      </c>
      <c r="CD73" s="154"/>
      <c r="CE73" s="155"/>
      <c r="CF73"/>
      <c r="CG73" s="154">
        <v>7.02</v>
      </c>
      <c r="CH73" s="155" t="s">
        <v>261</v>
      </c>
      <c r="CI73" s="154"/>
      <c r="CJ73" s="155"/>
    </row>
    <row r="74" spans="1:1492" s="113" customFormat="1" ht="15.6" customHeight="1" x14ac:dyDescent="0.3">
      <c r="B74" s="549"/>
      <c r="C74" s="159"/>
      <c r="D74" s="159"/>
      <c r="E74" s="159"/>
      <c r="F74" s="159"/>
      <c r="G74" s="159"/>
      <c r="H74" s="159"/>
      <c r="I74" s="159"/>
      <c r="J74" s="159"/>
      <c r="K74" s="159"/>
      <c r="L74" s="159"/>
      <c r="M74" s="159"/>
      <c r="N74" s="159"/>
      <c r="O74" s="159"/>
      <c r="P74" s="159"/>
      <c r="Q74" s="159"/>
      <c r="R74" s="159"/>
      <c r="S74" s="159"/>
      <c r="T74" s="159"/>
      <c r="U74" s="159"/>
      <c r="V74" s="159"/>
      <c r="W74" s="159"/>
      <c r="X74" s="159"/>
      <c r="Y74" s="159"/>
      <c r="Z74" s="159"/>
      <c r="AA74" s="159"/>
      <c r="AB74" s="285"/>
      <c r="AC74" s="401"/>
      <c r="AD74" s="335"/>
      <c r="AE74" s="401"/>
      <c r="AF74" s="285"/>
      <c r="AG74" s="157"/>
      <c r="AH74" s="285"/>
      <c r="AI74" s="157"/>
      <c r="AJ74" s="156">
        <v>7.27</v>
      </c>
      <c r="AK74" s="157" t="s">
        <v>262</v>
      </c>
      <c r="AL74" s="156"/>
      <c r="AM74" s="157"/>
      <c r="AN74" s="290">
        <v>7.13</v>
      </c>
      <c r="AO74" s="157" t="s">
        <v>262</v>
      </c>
      <c r="AP74" s="156"/>
      <c r="AQ74" s="157"/>
      <c r="AR74" s="290">
        <v>7.13</v>
      </c>
      <c r="AS74" s="157" t="s">
        <v>262</v>
      </c>
      <c r="AT74" s="156"/>
      <c r="AU74" s="157"/>
      <c r="AV74" s="156">
        <v>7.13</v>
      </c>
      <c r="AW74" s="157" t="s">
        <v>262</v>
      </c>
      <c r="AX74" s="156"/>
      <c r="AY74" s="157"/>
      <c r="AZ74" s="156">
        <v>7.13</v>
      </c>
      <c r="BA74" s="157" t="s">
        <v>262</v>
      </c>
      <c r="BB74" s="156"/>
      <c r="BC74" s="157"/>
      <c r="BD74" s="156">
        <v>6.99</v>
      </c>
      <c r="BE74" s="157" t="s">
        <v>262</v>
      </c>
      <c r="BF74" s="156"/>
      <c r="BG74" s="157"/>
      <c r="BH74" s="156">
        <v>6.99</v>
      </c>
      <c r="BI74" s="157" t="s">
        <v>262</v>
      </c>
      <c r="BJ74" s="156"/>
      <c r="BK74" s="157"/>
      <c r="BL74" s="156">
        <v>6.99</v>
      </c>
      <c r="BM74" s="157" t="s">
        <v>262</v>
      </c>
      <c r="BN74" s="156"/>
      <c r="BO74" s="157"/>
      <c r="BP74" s="156">
        <v>6.99</v>
      </c>
      <c r="BQ74" s="157" t="s">
        <v>262</v>
      </c>
      <c r="BR74" s="156"/>
      <c r="BS74" s="157"/>
      <c r="BT74" s="161">
        <v>6.85</v>
      </c>
      <c r="BU74" s="157" t="s">
        <v>262</v>
      </c>
      <c r="BV74" s="156"/>
      <c r="BW74" s="157"/>
      <c r="BX74" s="161">
        <v>6.85</v>
      </c>
      <c r="BY74" s="157" t="s">
        <v>262</v>
      </c>
      <c r="BZ74" s="156"/>
      <c r="CA74" s="157"/>
      <c r="CB74" s="156">
        <v>6.72</v>
      </c>
      <c r="CC74" s="157" t="s">
        <v>262</v>
      </c>
      <c r="CD74" s="156"/>
      <c r="CE74" s="157"/>
      <c r="CG74" s="156">
        <v>6.59</v>
      </c>
      <c r="CH74" s="157" t="s">
        <v>262</v>
      </c>
      <c r="CI74" s="156"/>
      <c r="CJ74" s="157"/>
    </row>
    <row r="75" spans="1:1492" ht="15.6" customHeight="1" x14ac:dyDescent="0.3">
      <c r="B75" s="548" t="s">
        <v>229</v>
      </c>
      <c r="X75" s="213"/>
      <c r="Z75" s="213"/>
      <c r="AB75" s="149"/>
      <c r="AC75" s="400"/>
      <c r="AD75" s="337"/>
      <c r="AE75" s="400"/>
      <c r="AF75" s="278"/>
      <c r="AG75" s="164" t="s">
        <v>259</v>
      </c>
      <c r="AI75" s="155"/>
      <c r="AJ75" s="154">
        <v>151.97</v>
      </c>
      <c r="AK75" s="155" t="s">
        <v>260</v>
      </c>
      <c r="AL75" s="154"/>
      <c r="AM75" s="155"/>
      <c r="AN75" s="286">
        <v>148.99</v>
      </c>
      <c r="AO75" s="155" t="s">
        <v>260</v>
      </c>
      <c r="AP75" s="154"/>
      <c r="AQ75" s="155"/>
      <c r="AR75" s="286">
        <v>148.99</v>
      </c>
      <c r="AS75" s="155" t="s">
        <v>260</v>
      </c>
      <c r="AT75" s="154"/>
      <c r="AU75" s="155"/>
      <c r="AV75" s="154">
        <v>148.99</v>
      </c>
      <c r="AW75" s="155" t="s">
        <v>260</v>
      </c>
      <c r="AX75" s="154"/>
      <c r="AY75" s="155"/>
      <c r="AZ75" s="154">
        <v>148.99</v>
      </c>
      <c r="BA75" s="155" t="s">
        <v>260</v>
      </c>
      <c r="BB75" s="154"/>
      <c r="BC75" s="155"/>
      <c r="BD75" s="180">
        <v>146.07</v>
      </c>
      <c r="BE75" s="155" t="s">
        <v>260</v>
      </c>
      <c r="BF75" s="154"/>
      <c r="BG75" s="155"/>
      <c r="BH75" s="180">
        <v>135.93</v>
      </c>
      <c r="BI75" s="155" t="s">
        <v>260</v>
      </c>
      <c r="BJ75" s="154"/>
      <c r="BK75" s="155"/>
      <c r="BL75" s="180">
        <v>71.849999999999994</v>
      </c>
      <c r="BM75" s="155" t="s">
        <v>260</v>
      </c>
      <c r="BN75" s="154"/>
      <c r="BO75" s="155"/>
      <c r="BP75" s="180">
        <v>71.849999999999994</v>
      </c>
      <c r="BQ75" s="155" t="s">
        <v>260</v>
      </c>
      <c r="BR75" s="154"/>
      <c r="BS75" s="155"/>
      <c r="BT75" s="158">
        <v>70.44</v>
      </c>
      <c r="BU75" s="155" t="s">
        <v>260</v>
      </c>
      <c r="BV75" s="154"/>
      <c r="BW75" s="155"/>
      <c r="BX75" s="158">
        <v>70.44</v>
      </c>
      <c r="BY75" s="155" t="s">
        <v>260</v>
      </c>
      <c r="BZ75" s="154"/>
      <c r="CA75" s="155"/>
      <c r="CB75" s="154">
        <v>69.06</v>
      </c>
      <c r="CC75" s="155" t="s">
        <v>260</v>
      </c>
      <c r="CD75" s="154"/>
      <c r="CE75" s="155"/>
      <c r="CF75"/>
      <c r="CG75" s="154">
        <v>67.709999999999994</v>
      </c>
      <c r="CH75" s="155" t="s">
        <v>260</v>
      </c>
      <c r="CI75" s="154"/>
      <c r="CJ75" s="155"/>
    </row>
    <row r="76" spans="1:1492" ht="15.6" customHeight="1" x14ac:dyDescent="0.3">
      <c r="B76" s="555"/>
      <c r="X76" s="213"/>
      <c r="Z76" s="213"/>
      <c r="AB76" s="149"/>
      <c r="AC76" s="400"/>
      <c r="AD76" s="337"/>
      <c r="AE76" s="400"/>
      <c r="AF76" s="149"/>
      <c r="AG76" s="155"/>
      <c r="AI76" s="155"/>
      <c r="AJ76" s="154">
        <v>94.99</v>
      </c>
      <c r="AK76" s="155" t="s">
        <v>261</v>
      </c>
      <c r="AL76" s="154"/>
      <c r="AM76" s="155"/>
      <c r="AN76" s="289">
        <v>93.13</v>
      </c>
      <c r="AO76" s="155" t="s">
        <v>261</v>
      </c>
      <c r="AP76" s="154"/>
      <c r="AQ76" s="155"/>
      <c r="AR76" s="289">
        <v>93.13</v>
      </c>
      <c r="AS76" s="155" t="s">
        <v>261</v>
      </c>
      <c r="AT76" s="154"/>
      <c r="AU76" s="155"/>
      <c r="AV76" s="154">
        <v>93.13</v>
      </c>
      <c r="AW76" s="155" t="s">
        <v>261</v>
      </c>
      <c r="AX76" s="154"/>
      <c r="AY76" s="155"/>
      <c r="AZ76" s="154">
        <v>93.13</v>
      </c>
      <c r="BA76" s="155" t="s">
        <v>261</v>
      </c>
      <c r="BB76" s="154"/>
      <c r="BC76" s="155"/>
      <c r="BD76" s="154">
        <v>91.3</v>
      </c>
      <c r="BE76" s="155" t="s">
        <v>261</v>
      </c>
      <c r="BF76" s="154"/>
      <c r="BG76" s="155"/>
      <c r="BH76" s="154">
        <v>84.96</v>
      </c>
      <c r="BI76" s="155" t="s">
        <v>261</v>
      </c>
      <c r="BJ76" s="154"/>
      <c r="BK76" s="155"/>
      <c r="BL76" s="154">
        <v>44.91</v>
      </c>
      <c r="BM76" s="155" t="s">
        <v>261</v>
      </c>
      <c r="BN76" s="154"/>
      <c r="BO76" s="155"/>
      <c r="BP76" s="154">
        <v>44.91</v>
      </c>
      <c r="BQ76" s="155" t="s">
        <v>261</v>
      </c>
      <c r="BR76" s="154"/>
      <c r="BS76" s="155"/>
      <c r="BT76" s="158">
        <v>44.03</v>
      </c>
      <c r="BU76" s="155" t="s">
        <v>261</v>
      </c>
      <c r="BV76" s="154"/>
      <c r="BW76" s="155"/>
      <c r="BX76" s="158">
        <v>44.03</v>
      </c>
      <c r="BY76" s="155" t="s">
        <v>261</v>
      </c>
      <c r="BZ76" s="154"/>
      <c r="CA76" s="155"/>
      <c r="CB76" s="154">
        <v>43.17</v>
      </c>
      <c r="CC76" s="155" t="s">
        <v>261</v>
      </c>
      <c r="CD76" s="154"/>
      <c r="CE76" s="155"/>
      <c r="CF76"/>
      <c r="CG76" s="154">
        <v>42.32</v>
      </c>
      <c r="CH76" s="155" t="s">
        <v>261</v>
      </c>
      <c r="CI76" s="154"/>
      <c r="CJ76" s="155"/>
    </row>
    <row r="77" spans="1:1492" s="113" customFormat="1" ht="15.6" customHeight="1" x14ac:dyDescent="0.3">
      <c r="B77" s="549"/>
      <c r="C77" s="159"/>
      <c r="D77" s="159"/>
      <c r="E77" s="159"/>
      <c r="F77" s="159"/>
      <c r="G77" s="159"/>
      <c r="H77" s="159"/>
      <c r="I77" s="159"/>
      <c r="J77" s="159"/>
      <c r="K77" s="159"/>
      <c r="L77" s="159"/>
      <c r="M77" s="159"/>
      <c r="N77" s="159"/>
      <c r="O77" s="159"/>
      <c r="P77" s="159"/>
      <c r="Q77" s="159"/>
      <c r="R77" s="159"/>
      <c r="S77" s="159"/>
      <c r="T77" s="159"/>
      <c r="U77" s="159"/>
      <c r="V77" s="159"/>
      <c r="W77" s="159"/>
      <c r="X77" s="159"/>
      <c r="Y77" s="159"/>
      <c r="Z77" s="159"/>
      <c r="AA77" s="159"/>
      <c r="AB77" s="285"/>
      <c r="AC77" s="401"/>
      <c r="AD77" s="335"/>
      <c r="AE77" s="401"/>
      <c r="AF77" s="285"/>
      <c r="AG77" s="157"/>
      <c r="AH77" s="285"/>
      <c r="AI77" s="157"/>
      <c r="AJ77" s="156">
        <v>89.56</v>
      </c>
      <c r="AK77" s="157" t="s">
        <v>262</v>
      </c>
      <c r="AL77" s="156"/>
      <c r="AM77" s="157"/>
      <c r="AN77" s="290">
        <v>87.8</v>
      </c>
      <c r="AO77" s="157" t="s">
        <v>262</v>
      </c>
      <c r="AP77" s="156"/>
      <c r="AQ77" s="157"/>
      <c r="AR77" s="290">
        <v>87.8</v>
      </c>
      <c r="AS77" s="157" t="s">
        <v>262</v>
      </c>
      <c r="AT77" s="156"/>
      <c r="AU77" s="157"/>
      <c r="AV77" s="156">
        <v>87.8</v>
      </c>
      <c r="AW77" s="157" t="s">
        <v>262</v>
      </c>
      <c r="AX77" s="156"/>
      <c r="AY77" s="157"/>
      <c r="AZ77" s="156">
        <v>87.8</v>
      </c>
      <c r="BA77" s="157" t="s">
        <v>262</v>
      </c>
      <c r="BB77" s="156"/>
      <c r="BC77" s="157"/>
      <c r="BD77" s="156">
        <v>86.08</v>
      </c>
      <c r="BE77" s="157" t="s">
        <v>262</v>
      </c>
      <c r="BF77" s="156"/>
      <c r="BG77" s="157"/>
      <c r="BH77" s="156">
        <v>80.08</v>
      </c>
      <c r="BI77" s="157" t="s">
        <v>262</v>
      </c>
      <c r="BJ77" s="156"/>
      <c r="BK77" s="157"/>
      <c r="BL77" s="156">
        <v>42.16</v>
      </c>
      <c r="BM77" s="157" t="s">
        <v>262</v>
      </c>
      <c r="BN77" s="156"/>
      <c r="BO77" s="157"/>
      <c r="BP77" s="156">
        <v>42.16</v>
      </c>
      <c r="BQ77" s="157" t="s">
        <v>262</v>
      </c>
      <c r="BR77" s="156"/>
      <c r="BS77" s="157"/>
      <c r="BT77" s="161">
        <v>41.33</v>
      </c>
      <c r="BU77" s="157" t="s">
        <v>262</v>
      </c>
      <c r="BV77" s="156"/>
      <c r="BW77" s="157"/>
      <c r="BX77" s="161">
        <v>41.33</v>
      </c>
      <c r="BY77" s="157" t="s">
        <v>262</v>
      </c>
      <c r="BZ77" s="156"/>
      <c r="CA77" s="157"/>
      <c r="CB77" s="156">
        <v>40.520000000000003</v>
      </c>
      <c r="CC77" s="157" t="s">
        <v>262</v>
      </c>
      <c r="CD77" s="156"/>
      <c r="CE77" s="157"/>
      <c r="CG77" s="156">
        <v>39.729999999999997</v>
      </c>
      <c r="CH77" s="157" t="s">
        <v>262</v>
      </c>
      <c r="CI77" s="156"/>
      <c r="CJ77" s="157"/>
    </row>
    <row r="78" spans="1:1492" ht="15.6" customHeight="1" x14ac:dyDescent="0.3">
      <c r="B78" s="548" t="s">
        <v>263</v>
      </c>
      <c r="X78" s="213"/>
      <c r="Z78" s="213"/>
      <c r="AB78" s="149"/>
      <c r="AC78" s="400"/>
      <c r="AD78" s="337"/>
      <c r="AE78" s="400"/>
      <c r="AF78" s="278"/>
      <c r="AG78" s="164" t="s">
        <v>259</v>
      </c>
      <c r="AH78" s="288"/>
      <c r="AI78" s="164" t="s">
        <v>259</v>
      </c>
      <c r="AJ78" s="154">
        <v>67.27</v>
      </c>
      <c r="AK78" s="155" t="s">
        <v>260</v>
      </c>
      <c r="AL78" s="180">
        <v>23.02</v>
      </c>
      <c r="AM78" s="155" t="s">
        <v>260</v>
      </c>
      <c r="AN78" s="286">
        <v>65.95</v>
      </c>
      <c r="AO78" s="155" t="s">
        <v>260</v>
      </c>
      <c r="AP78" s="284">
        <v>22.57</v>
      </c>
      <c r="AQ78" s="155" t="s">
        <v>260</v>
      </c>
      <c r="AR78" s="286">
        <v>65.95</v>
      </c>
      <c r="AS78" s="155" t="s">
        <v>260</v>
      </c>
      <c r="AT78" s="284">
        <v>22.57</v>
      </c>
      <c r="AU78" s="155" t="s">
        <v>260</v>
      </c>
      <c r="AV78" s="154">
        <v>65.95</v>
      </c>
      <c r="AW78" s="155" t="s">
        <v>260</v>
      </c>
      <c r="AX78" s="180">
        <v>22.57</v>
      </c>
      <c r="AY78" s="155" t="s">
        <v>260</v>
      </c>
      <c r="AZ78" s="154">
        <v>65.95</v>
      </c>
      <c r="BA78" s="155" t="s">
        <v>260</v>
      </c>
      <c r="BB78" s="180">
        <v>22.57</v>
      </c>
      <c r="BC78" s="155" t="s">
        <v>260</v>
      </c>
      <c r="BD78" s="180">
        <v>64.66</v>
      </c>
      <c r="BE78" s="155" t="s">
        <v>260</v>
      </c>
      <c r="BF78" s="180">
        <v>22.13</v>
      </c>
      <c r="BG78" s="155" t="s">
        <v>260</v>
      </c>
      <c r="BH78" s="180">
        <v>64.66</v>
      </c>
      <c r="BI78" s="155" t="s">
        <v>260</v>
      </c>
      <c r="BJ78" s="180">
        <v>22.13</v>
      </c>
      <c r="BK78" s="155" t="s">
        <v>260</v>
      </c>
      <c r="BL78" s="180">
        <v>22.13</v>
      </c>
      <c r="BM78" s="155" t="s">
        <v>260</v>
      </c>
      <c r="BN78" s="180">
        <v>22.13</v>
      </c>
      <c r="BO78" s="155" t="s">
        <v>260</v>
      </c>
      <c r="BP78" s="180">
        <v>22.13</v>
      </c>
      <c r="BQ78" s="155" t="s">
        <v>260</v>
      </c>
      <c r="BR78" s="180">
        <v>22.13</v>
      </c>
      <c r="BS78" s="155" t="s">
        <v>260</v>
      </c>
      <c r="BT78" s="158">
        <v>21.7</v>
      </c>
      <c r="BU78" s="155" t="s">
        <v>260</v>
      </c>
      <c r="BV78" s="154">
        <v>21.7</v>
      </c>
      <c r="BW78" s="155" t="s">
        <v>260</v>
      </c>
      <c r="BX78" s="158">
        <v>21.7</v>
      </c>
      <c r="BY78" s="155" t="s">
        <v>260</v>
      </c>
      <c r="BZ78" s="154">
        <v>21.7</v>
      </c>
      <c r="CA78" s="155" t="s">
        <v>260</v>
      </c>
      <c r="CB78" s="154">
        <v>21.27</v>
      </c>
      <c r="CC78" s="155" t="s">
        <v>260</v>
      </c>
      <c r="CD78" s="154">
        <v>21.27</v>
      </c>
      <c r="CE78" s="155" t="s">
        <v>260</v>
      </c>
      <c r="CF78" s="102"/>
      <c r="CG78" s="154">
        <v>20.85</v>
      </c>
      <c r="CH78" s="155" t="s">
        <v>260</v>
      </c>
      <c r="CI78" s="154">
        <v>20.85</v>
      </c>
      <c r="CJ78" s="155" t="s">
        <v>260</v>
      </c>
    </row>
    <row r="79" spans="1:1492" ht="15.6" customHeight="1" x14ac:dyDescent="0.3">
      <c r="B79" s="555"/>
      <c r="X79" s="213"/>
      <c r="Z79" s="213"/>
      <c r="AB79" s="149"/>
      <c r="AC79" s="400"/>
      <c r="AD79" s="337"/>
      <c r="AE79" s="400"/>
      <c r="AF79" s="149"/>
      <c r="AG79" s="155"/>
      <c r="AH79" s="154"/>
      <c r="AI79" s="155"/>
      <c r="AJ79" s="154">
        <v>33.64</v>
      </c>
      <c r="AK79" s="155" t="s">
        <v>261</v>
      </c>
      <c r="AL79" s="154">
        <v>11.51</v>
      </c>
      <c r="AM79" s="155" t="s">
        <v>261</v>
      </c>
      <c r="AN79" s="289">
        <v>32.979999999999997</v>
      </c>
      <c r="AO79" s="155" t="s">
        <v>261</v>
      </c>
      <c r="AP79" s="154">
        <v>11.28</v>
      </c>
      <c r="AQ79" s="155" t="s">
        <v>261</v>
      </c>
      <c r="AR79" s="289">
        <v>32.979999999999997</v>
      </c>
      <c r="AS79" s="155" t="s">
        <v>261</v>
      </c>
      <c r="AT79" s="154">
        <v>11.28</v>
      </c>
      <c r="AU79" s="155" t="s">
        <v>261</v>
      </c>
      <c r="AV79" s="154">
        <v>32.979999999999997</v>
      </c>
      <c r="AW79" s="155" t="s">
        <v>261</v>
      </c>
      <c r="AX79" s="154">
        <v>11.28</v>
      </c>
      <c r="AY79" s="155" t="s">
        <v>261</v>
      </c>
      <c r="AZ79" s="154">
        <v>32.979999999999997</v>
      </c>
      <c r="BA79" s="155" t="s">
        <v>261</v>
      </c>
      <c r="BB79" s="154">
        <v>11.28</v>
      </c>
      <c r="BC79" s="155" t="s">
        <v>261</v>
      </c>
      <c r="BD79" s="154">
        <v>32.33</v>
      </c>
      <c r="BE79" s="155" t="s">
        <v>261</v>
      </c>
      <c r="BF79" s="154">
        <v>11.06</v>
      </c>
      <c r="BG79" s="155" t="s">
        <v>261</v>
      </c>
      <c r="BH79" s="154">
        <v>32.33</v>
      </c>
      <c r="BI79" s="155" t="s">
        <v>261</v>
      </c>
      <c r="BJ79" s="154">
        <v>11.06</v>
      </c>
      <c r="BK79" s="155" t="s">
        <v>261</v>
      </c>
      <c r="BL79" s="154">
        <v>11.06</v>
      </c>
      <c r="BM79" s="155" t="s">
        <v>261</v>
      </c>
      <c r="BN79" s="154">
        <v>11.06</v>
      </c>
      <c r="BO79" s="155" t="s">
        <v>261</v>
      </c>
      <c r="BP79" s="154">
        <v>11.06</v>
      </c>
      <c r="BQ79" s="155" t="s">
        <v>261</v>
      </c>
      <c r="BR79" s="154">
        <v>11.06</v>
      </c>
      <c r="BS79" s="155" t="s">
        <v>261</v>
      </c>
      <c r="BT79" s="158">
        <v>10.84</v>
      </c>
      <c r="BU79" s="155" t="s">
        <v>261</v>
      </c>
      <c r="BV79" s="154">
        <v>10.84</v>
      </c>
      <c r="BW79" s="155" t="s">
        <v>261</v>
      </c>
      <c r="BX79" s="158">
        <v>10.84</v>
      </c>
      <c r="BY79" s="155" t="s">
        <v>261</v>
      </c>
      <c r="BZ79" s="154">
        <v>10.84</v>
      </c>
      <c r="CA79" s="155" t="s">
        <v>261</v>
      </c>
      <c r="CB79" s="154">
        <v>10.63</v>
      </c>
      <c r="CC79" s="155" t="s">
        <v>261</v>
      </c>
      <c r="CD79" s="154">
        <v>10.63</v>
      </c>
      <c r="CE79" s="155" t="s">
        <v>261</v>
      </c>
      <c r="CF79"/>
      <c r="CG79" s="154">
        <v>10.42</v>
      </c>
      <c r="CH79" s="155" t="s">
        <v>261</v>
      </c>
      <c r="CI79" s="154">
        <v>10.42</v>
      </c>
      <c r="CJ79" s="155" t="s">
        <v>261</v>
      </c>
    </row>
    <row r="80" spans="1:1492" s="113" customFormat="1" ht="15.6" customHeight="1" x14ac:dyDescent="0.3">
      <c r="B80" s="549"/>
      <c r="C80" s="159"/>
      <c r="D80" s="159"/>
      <c r="E80" s="159"/>
      <c r="F80" s="159"/>
      <c r="G80" s="159"/>
      <c r="H80" s="159"/>
      <c r="I80" s="159"/>
      <c r="J80" s="159"/>
      <c r="K80" s="159"/>
      <c r="L80" s="159"/>
      <c r="M80" s="159"/>
      <c r="N80" s="159"/>
      <c r="O80" s="159"/>
      <c r="P80" s="159"/>
      <c r="Q80" s="159"/>
      <c r="R80" s="159"/>
      <c r="S80" s="159"/>
      <c r="T80" s="159"/>
      <c r="U80" s="159"/>
      <c r="V80" s="159"/>
      <c r="W80" s="159"/>
      <c r="X80" s="159"/>
      <c r="Y80" s="159"/>
      <c r="Z80" s="159"/>
      <c r="AA80" s="159"/>
      <c r="AB80" s="285"/>
      <c r="AC80" s="401"/>
      <c r="AD80" s="335"/>
      <c r="AE80" s="401"/>
      <c r="AF80" s="285"/>
      <c r="AG80" s="157"/>
      <c r="AH80" s="156"/>
      <c r="AI80" s="157"/>
      <c r="AJ80" s="154">
        <v>21.86</v>
      </c>
      <c r="AK80" s="157" t="s">
        <v>262</v>
      </c>
      <c r="AL80" s="156">
        <v>7.11</v>
      </c>
      <c r="AM80" s="157" t="s">
        <v>262</v>
      </c>
      <c r="AN80" s="290">
        <v>21.43</v>
      </c>
      <c r="AO80" s="157" t="s">
        <v>262</v>
      </c>
      <c r="AP80" s="285">
        <v>6.97</v>
      </c>
      <c r="AQ80" s="157" t="s">
        <v>262</v>
      </c>
      <c r="AR80" s="290">
        <v>21.43</v>
      </c>
      <c r="AS80" s="157" t="s">
        <v>262</v>
      </c>
      <c r="AT80" s="285">
        <v>6.97</v>
      </c>
      <c r="AU80" s="157" t="s">
        <v>262</v>
      </c>
      <c r="AV80" s="154">
        <v>21.43</v>
      </c>
      <c r="AW80" s="157" t="s">
        <v>262</v>
      </c>
      <c r="AX80" s="156">
        <v>6.97</v>
      </c>
      <c r="AY80" s="157" t="s">
        <v>262</v>
      </c>
      <c r="AZ80" s="154">
        <v>21.43</v>
      </c>
      <c r="BA80" s="157" t="s">
        <v>262</v>
      </c>
      <c r="BB80" s="156">
        <v>6.97</v>
      </c>
      <c r="BC80" s="157" t="s">
        <v>262</v>
      </c>
      <c r="BD80" s="156">
        <v>21.01</v>
      </c>
      <c r="BE80" s="157" t="s">
        <v>262</v>
      </c>
      <c r="BF80" s="156">
        <v>6.83</v>
      </c>
      <c r="BG80" s="157" t="s">
        <v>262</v>
      </c>
      <c r="BH80" s="156">
        <v>21.01</v>
      </c>
      <c r="BI80" s="157" t="s">
        <v>262</v>
      </c>
      <c r="BJ80" s="156">
        <v>6.83</v>
      </c>
      <c r="BK80" s="157" t="s">
        <v>262</v>
      </c>
      <c r="BL80" s="156">
        <v>6.83</v>
      </c>
      <c r="BM80" s="157" t="s">
        <v>262</v>
      </c>
      <c r="BN80" s="156">
        <v>6.83</v>
      </c>
      <c r="BO80" s="157" t="s">
        <v>262</v>
      </c>
      <c r="BP80" s="156">
        <v>6.83</v>
      </c>
      <c r="BQ80" s="157" t="s">
        <v>262</v>
      </c>
      <c r="BR80" s="156">
        <v>6.83</v>
      </c>
      <c r="BS80" s="157" t="s">
        <v>262</v>
      </c>
      <c r="BT80" s="161">
        <v>6.7</v>
      </c>
      <c r="BU80" s="157" t="s">
        <v>262</v>
      </c>
      <c r="BV80" s="156">
        <v>6.7</v>
      </c>
      <c r="BW80" s="157" t="s">
        <v>262</v>
      </c>
      <c r="BX80" s="161">
        <v>6.7</v>
      </c>
      <c r="BY80" s="157" t="s">
        <v>262</v>
      </c>
      <c r="BZ80" s="156">
        <v>6.7</v>
      </c>
      <c r="CA80" s="157" t="s">
        <v>262</v>
      </c>
      <c r="CB80" s="156">
        <v>6.57</v>
      </c>
      <c r="CC80" s="157" t="s">
        <v>262</v>
      </c>
      <c r="CD80" s="156">
        <v>6.57</v>
      </c>
      <c r="CE80" s="157" t="s">
        <v>262</v>
      </c>
      <c r="CG80" s="156">
        <v>6.44</v>
      </c>
      <c r="CH80" s="157" t="s">
        <v>262</v>
      </c>
      <c r="CI80" s="156">
        <v>6.44</v>
      </c>
      <c r="CJ80" s="157" t="s">
        <v>262</v>
      </c>
    </row>
    <row r="81" spans="1:1492" ht="15.6" customHeight="1" x14ac:dyDescent="0.3">
      <c r="B81" s="548" t="s">
        <v>248</v>
      </c>
      <c r="X81" s="213"/>
      <c r="Z81" s="213"/>
      <c r="AB81" s="149"/>
      <c r="AC81" s="400"/>
      <c r="AD81" s="337"/>
      <c r="AE81" s="400"/>
      <c r="AF81" s="278"/>
      <c r="AG81" s="164" t="s">
        <v>264</v>
      </c>
      <c r="AI81" s="155"/>
      <c r="AJ81" s="180">
        <v>2325.38</v>
      </c>
      <c r="AK81" s="155" t="s">
        <v>234</v>
      </c>
      <c r="AL81" s="154"/>
      <c r="AM81" s="155"/>
      <c r="AN81" s="180">
        <v>2325.38</v>
      </c>
      <c r="AO81" s="155" t="s">
        <v>234</v>
      </c>
      <c r="AP81" s="154"/>
      <c r="AQ81" s="155"/>
      <c r="AR81" s="180">
        <v>2325.38</v>
      </c>
      <c r="AS81" s="155" t="s">
        <v>234</v>
      </c>
      <c r="AT81" s="154"/>
      <c r="AU81" s="155"/>
      <c r="AV81" s="180">
        <v>2325.38</v>
      </c>
      <c r="AW81" s="155" t="s">
        <v>234</v>
      </c>
      <c r="AX81" s="154"/>
      <c r="AY81" s="155"/>
      <c r="AZ81" s="180">
        <v>2387.25</v>
      </c>
      <c r="BA81" s="155" t="s">
        <v>234</v>
      </c>
      <c r="BB81" s="154"/>
      <c r="BC81" s="155"/>
      <c r="BD81" s="180">
        <v>2387.25</v>
      </c>
      <c r="BE81" s="155" t="s">
        <v>234</v>
      </c>
      <c r="BF81" s="154"/>
      <c r="BG81" s="155"/>
      <c r="BH81" s="180">
        <v>2188.6799999999998</v>
      </c>
      <c r="BI81" s="155" t="s">
        <v>234</v>
      </c>
      <c r="BJ81" s="154"/>
      <c r="BK81" s="155"/>
      <c r="BL81" s="180">
        <v>2188.6799999999998</v>
      </c>
      <c r="BM81" s="155" t="s">
        <v>234</v>
      </c>
      <c r="BN81" s="154"/>
      <c r="BO81" s="155"/>
      <c r="BP81" s="180">
        <v>2116.44</v>
      </c>
      <c r="BQ81" s="155" t="s">
        <v>234</v>
      </c>
      <c r="BR81" s="154"/>
      <c r="BS81" s="155"/>
      <c r="BT81" s="158">
        <v>2116.44</v>
      </c>
      <c r="BU81" s="155" t="s">
        <v>234</v>
      </c>
      <c r="BV81" s="154"/>
      <c r="BW81" s="155"/>
      <c r="BX81" s="158">
        <v>2448.4</v>
      </c>
      <c r="BY81" s="155" t="s">
        <v>234</v>
      </c>
      <c r="BZ81" s="154"/>
      <c r="CA81" s="155"/>
      <c r="CB81" s="158">
        <v>2272.61</v>
      </c>
      <c r="CC81" s="155" t="s">
        <v>234</v>
      </c>
      <c r="CD81" s="154"/>
      <c r="CE81" s="155"/>
      <c r="CF81" s="102"/>
      <c r="CG81" s="158">
        <v>2272.61</v>
      </c>
      <c r="CH81" s="155" t="s">
        <v>234</v>
      </c>
      <c r="CI81" s="154"/>
      <c r="CJ81" s="155"/>
    </row>
    <row r="82" spans="1:1492" ht="15.6" customHeight="1" x14ac:dyDescent="0.3">
      <c r="B82" s="555"/>
      <c r="X82" s="213"/>
      <c r="Z82" s="213"/>
      <c r="AB82" s="149"/>
      <c r="AC82" s="400"/>
      <c r="AD82" s="337"/>
      <c r="AE82" s="400"/>
      <c r="AF82" s="149"/>
      <c r="AG82" s="155"/>
      <c r="AI82" s="155"/>
      <c r="AJ82" s="154">
        <v>4650.76</v>
      </c>
      <c r="AK82" s="155" t="s">
        <v>237</v>
      </c>
      <c r="AL82" s="154"/>
      <c r="AM82" s="155"/>
      <c r="AN82" s="154">
        <v>4650.76</v>
      </c>
      <c r="AO82" s="155" t="s">
        <v>237</v>
      </c>
      <c r="AP82" s="154"/>
      <c r="AQ82" s="155"/>
      <c r="AR82" s="154">
        <v>4650.76</v>
      </c>
      <c r="AS82" s="155" t="s">
        <v>237</v>
      </c>
      <c r="AT82" s="154"/>
      <c r="AU82" s="155"/>
      <c r="AV82" s="154">
        <v>4650.76</v>
      </c>
      <c r="AW82" s="155" t="s">
        <v>237</v>
      </c>
      <c r="AX82" s="154"/>
      <c r="AY82" s="155"/>
      <c r="AZ82" s="154">
        <v>4774.5</v>
      </c>
      <c r="BA82" s="155" t="s">
        <v>237</v>
      </c>
      <c r="BB82" s="154"/>
      <c r="BC82" s="155"/>
      <c r="BD82" s="154">
        <v>4774.5</v>
      </c>
      <c r="BE82" s="155" t="s">
        <v>237</v>
      </c>
      <c r="BF82" s="154"/>
      <c r="BG82" s="155"/>
      <c r="BH82" s="154">
        <v>4377.3599999999997</v>
      </c>
      <c r="BI82" s="155" t="s">
        <v>237</v>
      </c>
      <c r="BJ82" s="154"/>
      <c r="BK82" s="155"/>
      <c r="BL82" s="154">
        <v>4377.3599999999997</v>
      </c>
      <c r="BM82" s="155" t="s">
        <v>237</v>
      </c>
      <c r="BN82" s="154"/>
      <c r="BO82" s="155"/>
      <c r="BP82" s="154">
        <v>4232.88</v>
      </c>
      <c r="BQ82" s="155" t="s">
        <v>237</v>
      </c>
      <c r="BR82" s="154"/>
      <c r="BS82" s="155"/>
      <c r="BT82" s="158">
        <v>4232.88</v>
      </c>
      <c r="BU82" s="155" t="s">
        <v>237</v>
      </c>
      <c r="BV82" s="154"/>
      <c r="BW82" s="155"/>
      <c r="BX82" s="158">
        <v>4896.8</v>
      </c>
      <c r="BY82" s="155" t="s">
        <v>237</v>
      </c>
      <c r="BZ82" s="154"/>
      <c r="CA82" s="155"/>
      <c r="CB82" s="158">
        <v>4545.22</v>
      </c>
      <c r="CC82" s="155" t="s">
        <v>237</v>
      </c>
      <c r="CD82" s="154"/>
      <c r="CE82" s="155"/>
      <c r="CF82" s="102"/>
      <c r="CG82" s="158">
        <v>4545.22</v>
      </c>
      <c r="CH82" s="155" t="s">
        <v>237</v>
      </c>
      <c r="CI82" s="154"/>
      <c r="CJ82" s="155"/>
    </row>
    <row r="83" spans="1:1492" s="113" customFormat="1" ht="15.6" customHeight="1" x14ac:dyDescent="0.3">
      <c r="B83" s="549"/>
      <c r="C83" s="159"/>
      <c r="D83" s="159"/>
      <c r="E83" s="159"/>
      <c r="F83" s="159"/>
      <c r="G83" s="159"/>
      <c r="H83" s="159"/>
      <c r="I83" s="159"/>
      <c r="J83" s="159"/>
      <c r="K83" s="159"/>
      <c r="L83" s="159"/>
      <c r="M83" s="159"/>
      <c r="N83" s="159"/>
      <c r="O83" s="159"/>
      <c r="P83" s="159"/>
      <c r="Q83" s="159"/>
      <c r="R83" s="159"/>
      <c r="S83" s="159"/>
      <c r="T83" s="159"/>
      <c r="U83" s="159"/>
      <c r="V83" s="159"/>
      <c r="W83" s="159"/>
      <c r="X83" s="159"/>
      <c r="Y83" s="159"/>
      <c r="Z83" s="159"/>
      <c r="AA83" s="159"/>
      <c r="AB83" s="285"/>
      <c r="AC83" s="401"/>
      <c r="AD83" s="335"/>
      <c r="AE83" s="401"/>
      <c r="AF83" s="285"/>
      <c r="AG83" s="157"/>
      <c r="AH83" s="285"/>
      <c r="AI83" s="157"/>
      <c r="AJ83" s="156">
        <v>6976.14</v>
      </c>
      <c r="AK83" s="157" t="s">
        <v>238</v>
      </c>
      <c r="AL83" s="156"/>
      <c r="AM83" s="157"/>
      <c r="AN83" s="156">
        <v>6976.14</v>
      </c>
      <c r="AO83" s="157" t="s">
        <v>238</v>
      </c>
      <c r="AP83" s="156"/>
      <c r="AQ83" s="157"/>
      <c r="AR83" s="156">
        <v>6976.14</v>
      </c>
      <c r="AS83" s="157" t="s">
        <v>238</v>
      </c>
      <c r="AT83" s="156"/>
      <c r="AU83" s="157"/>
      <c r="AV83" s="156">
        <v>6976.14</v>
      </c>
      <c r="AW83" s="157" t="s">
        <v>238</v>
      </c>
      <c r="AX83" s="156"/>
      <c r="AY83" s="157"/>
      <c r="AZ83" s="156">
        <v>7161.75</v>
      </c>
      <c r="BA83" s="157" t="s">
        <v>238</v>
      </c>
      <c r="BB83" s="156"/>
      <c r="BC83" s="157"/>
      <c r="BD83" s="156">
        <v>7161.75</v>
      </c>
      <c r="BE83" s="157" t="s">
        <v>238</v>
      </c>
      <c r="BF83" s="156"/>
      <c r="BG83" s="157"/>
      <c r="BH83" s="156">
        <v>6566.04</v>
      </c>
      <c r="BI83" s="157" t="s">
        <v>238</v>
      </c>
      <c r="BJ83" s="156"/>
      <c r="BK83" s="157"/>
      <c r="BL83" s="156">
        <v>6566.04</v>
      </c>
      <c r="BM83" s="157" t="s">
        <v>238</v>
      </c>
      <c r="BN83" s="156"/>
      <c r="BO83" s="157"/>
      <c r="BP83" s="156">
        <v>6349.32</v>
      </c>
      <c r="BQ83" s="157" t="s">
        <v>238</v>
      </c>
      <c r="BR83" s="156"/>
      <c r="BS83" s="157"/>
      <c r="BT83" s="161">
        <v>6349.32</v>
      </c>
      <c r="BU83" s="157" t="s">
        <v>238</v>
      </c>
      <c r="BV83" s="156"/>
      <c r="BW83" s="157"/>
      <c r="BX83" s="161">
        <v>7345.2</v>
      </c>
      <c r="BY83" s="157" t="s">
        <v>238</v>
      </c>
      <c r="BZ83" s="156"/>
      <c r="CA83" s="157"/>
      <c r="CB83" s="161">
        <v>6817.83</v>
      </c>
      <c r="CC83" s="157" t="s">
        <v>238</v>
      </c>
      <c r="CD83" s="156"/>
      <c r="CE83" s="157"/>
      <c r="CG83" s="161">
        <v>6817.83</v>
      </c>
      <c r="CH83" s="157" t="s">
        <v>238</v>
      </c>
      <c r="CI83" s="156"/>
      <c r="CJ83" s="157"/>
    </row>
    <row r="84" spans="1:1492" s="22" customFormat="1" ht="15.6" customHeight="1" x14ac:dyDescent="0.3">
      <c r="B84" s="174" t="s">
        <v>251</v>
      </c>
      <c r="C84" s="168"/>
      <c r="D84" s="168"/>
      <c r="E84" s="168"/>
      <c r="F84" s="168"/>
      <c r="G84" s="168"/>
      <c r="H84" s="168"/>
      <c r="I84" s="168"/>
      <c r="J84" s="168"/>
      <c r="K84" s="168"/>
      <c r="L84" s="168"/>
      <c r="M84" s="168"/>
      <c r="N84" s="168"/>
      <c r="O84" s="168"/>
      <c r="P84" s="168"/>
      <c r="Q84" s="168"/>
      <c r="R84" s="168"/>
      <c r="S84" s="168"/>
      <c r="T84" s="168"/>
      <c r="U84" s="168"/>
      <c r="V84" s="168"/>
      <c r="W84" s="168"/>
      <c r="X84" s="168"/>
      <c r="Y84" s="168"/>
      <c r="Z84" s="168"/>
      <c r="AA84" s="168"/>
      <c r="AB84" s="283"/>
      <c r="AC84" s="162"/>
      <c r="AD84" s="333"/>
      <c r="AE84" s="162"/>
      <c r="AF84" s="278"/>
      <c r="AG84" s="164" t="s">
        <v>259</v>
      </c>
      <c r="AH84" s="285"/>
      <c r="AI84" s="164"/>
      <c r="AJ84" s="156">
        <v>5230.3900000000003</v>
      </c>
      <c r="AK84" s="164" t="s">
        <v>91</v>
      </c>
      <c r="AL84" s="285"/>
      <c r="AM84" s="164"/>
      <c r="AN84" s="156">
        <v>5127.83</v>
      </c>
      <c r="AO84" s="164" t="s">
        <v>91</v>
      </c>
      <c r="AP84" s="163"/>
      <c r="AQ84" s="164"/>
      <c r="AR84" s="156">
        <v>5127.83</v>
      </c>
      <c r="AS84" s="164" t="s">
        <v>91</v>
      </c>
      <c r="AT84" s="163"/>
      <c r="AU84" s="164"/>
      <c r="AV84" s="156">
        <v>5127.83</v>
      </c>
      <c r="AW84" s="164" t="s">
        <v>91</v>
      </c>
      <c r="AX84" s="163"/>
      <c r="AY84" s="164"/>
      <c r="AZ84" s="156">
        <v>3368.46</v>
      </c>
      <c r="BA84" s="164" t="s">
        <v>91</v>
      </c>
      <c r="BB84" s="163"/>
      <c r="BC84" s="164"/>
      <c r="BD84" s="215">
        <v>3302.41</v>
      </c>
      <c r="BE84" s="164" t="s">
        <v>91</v>
      </c>
      <c r="BF84" s="163"/>
      <c r="BG84" s="164"/>
      <c r="BH84" s="215">
        <v>3302.41</v>
      </c>
      <c r="BI84" s="164" t="s">
        <v>91</v>
      </c>
      <c r="BJ84" s="163"/>
      <c r="BK84" s="164"/>
      <c r="BL84" s="215"/>
      <c r="BM84" s="164"/>
      <c r="BN84" s="163"/>
      <c r="BO84" s="164"/>
      <c r="BP84" s="215"/>
      <c r="BQ84" s="164"/>
      <c r="BR84" s="163"/>
      <c r="BS84" s="164"/>
      <c r="BT84" s="215"/>
      <c r="BU84" s="164"/>
      <c r="BV84" s="163"/>
      <c r="BW84" s="164"/>
      <c r="BX84" s="215"/>
      <c r="BY84" s="164"/>
      <c r="BZ84" s="163"/>
      <c r="CA84" s="164"/>
      <c r="CB84" s="215"/>
      <c r="CC84" s="164"/>
      <c r="CD84" s="163"/>
      <c r="CE84" s="164"/>
      <c r="CG84" s="215"/>
      <c r="CH84" s="164"/>
      <c r="CI84" s="163"/>
      <c r="CJ84" s="164"/>
    </row>
    <row r="85" spans="1:1492" s="113" customFormat="1" ht="28.95" customHeight="1" x14ac:dyDescent="0.3">
      <c r="B85" s="398" t="s">
        <v>239</v>
      </c>
      <c r="C85" s="159"/>
      <c r="D85" s="159"/>
      <c r="E85" s="159"/>
      <c r="F85" s="159"/>
      <c r="G85" s="159"/>
      <c r="H85" s="159"/>
      <c r="I85" s="159"/>
      <c r="J85" s="159"/>
      <c r="K85" s="159"/>
      <c r="L85" s="159"/>
      <c r="M85" s="159"/>
      <c r="N85" s="159"/>
      <c r="O85" s="159"/>
      <c r="P85" s="159"/>
      <c r="Q85" s="159"/>
      <c r="R85" s="159"/>
      <c r="S85" s="159"/>
      <c r="T85" s="159"/>
      <c r="U85" s="159"/>
      <c r="V85" s="159"/>
      <c r="W85" s="159"/>
      <c r="X85" s="159"/>
      <c r="Y85" s="159"/>
      <c r="Z85" s="159"/>
      <c r="AA85" s="159"/>
      <c r="AB85" s="285"/>
      <c r="AC85" s="401"/>
      <c r="AD85" s="335"/>
      <c r="AE85" s="401"/>
      <c r="AF85" s="278"/>
      <c r="AG85" s="164" t="s">
        <v>259</v>
      </c>
      <c r="AI85" s="157"/>
      <c r="AJ85" s="156">
        <v>2203.9</v>
      </c>
      <c r="AK85" s="164" t="s">
        <v>91</v>
      </c>
      <c r="AL85" s="163"/>
      <c r="AM85" s="175"/>
      <c r="AN85" s="285">
        <v>2160.69</v>
      </c>
      <c r="AO85" s="164" t="s">
        <v>91</v>
      </c>
      <c r="AP85" s="163"/>
      <c r="AQ85" s="164"/>
      <c r="AR85" s="285">
        <v>2160.69</v>
      </c>
      <c r="AS85" s="164" t="s">
        <v>91</v>
      </c>
      <c r="AT85" s="156"/>
      <c r="AU85" s="157"/>
      <c r="AV85" s="156"/>
      <c r="AW85" s="157"/>
      <c r="AX85" s="156"/>
      <c r="AY85" s="157"/>
      <c r="AZ85" s="156"/>
      <c r="BA85" s="157"/>
      <c r="BB85" s="156"/>
      <c r="BC85" s="157"/>
      <c r="BD85" s="161"/>
      <c r="BE85" s="157"/>
      <c r="BF85" s="156"/>
      <c r="BG85" s="157"/>
      <c r="BH85" s="161"/>
      <c r="BI85" s="157"/>
      <c r="BJ85" s="156"/>
      <c r="BK85" s="157"/>
      <c r="BL85" s="161"/>
      <c r="BM85" s="157"/>
      <c r="BN85" s="156"/>
      <c r="BO85" s="157"/>
      <c r="BP85" s="161"/>
      <c r="BQ85" s="157"/>
      <c r="BR85" s="156"/>
      <c r="BS85" s="157"/>
      <c r="BT85" s="161"/>
      <c r="BU85" s="157"/>
      <c r="BV85" s="156"/>
      <c r="BW85" s="157"/>
      <c r="BX85" s="161"/>
      <c r="BY85" s="157"/>
      <c r="BZ85" s="156"/>
      <c r="CA85" s="157"/>
      <c r="CB85" s="161"/>
      <c r="CC85" s="157"/>
      <c r="CD85" s="156"/>
      <c r="CE85" s="157"/>
      <c r="CG85" s="161"/>
      <c r="CH85" s="157"/>
      <c r="CI85" s="156"/>
      <c r="CJ85" s="157"/>
    </row>
    <row r="86" spans="1:1492" s="113" customFormat="1" ht="15.6" customHeight="1" x14ac:dyDescent="0.3">
      <c r="B86" s="398"/>
      <c r="C86" s="159"/>
      <c r="D86" s="159"/>
      <c r="E86" s="159"/>
      <c r="F86" s="159"/>
      <c r="G86" s="159"/>
      <c r="H86" s="159"/>
      <c r="I86" s="159"/>
      <c r="J86" s="159"/>
      <c r="K86" s="159"/>
      <c r="L86" s="159"/>
      <c r="M86" s="159"/>
      <c r="N86" s="159"/>
      <c r="O86" s="159"/>
      <c r="P86" s="159"/>
      <c r="Q86" s="159"/>
      <c r="R86" s="159"/>
      <c r="S86" s="159"/>
      <c r="T86" s="159"/>
      <c r="U86" s="159"/>
      <c r="V86" s="159"/>
      <c r="W86" s="159"/>
      <c r="X86" s="159"/>
      <c r="Y86" s="159"/>
      <c r="Z86" s="159"/>
      <c r="AA86" s="159"/>
      <c r="AB86" s="285"/>
      <c r="AC86" s="401"/>
      <c r="AD86" s="335"/>
      <c r="AE86" s="401"/>
      <c r="AF86" s="285"/>
      <c r="AG86" s="157"/>
      <c r="AH86" s="285"/>
      <c r="AI86" s="157"/>
      <c r="AJ86" s="278"/>
      <c r="AK86" s="157"/>
      <c r="AL86" s="285"/>
      <c r="AM86" s="157"/>
      <c r="AN86" s="161"/>
      <c r="AO86" s="157"/>
      <c r="AP86" s="156"/>
      <c r="AQ86" s="157"/>
      <c r="AR86" s="161"/>
      <c r="AS86" s="157"/>
      <c r="AT86" s="156"/>
      <c r="AU86" s="157"/>
      <c r="AV86" s="161"/>
      <c r="AW86" s="157"/>
      <c r="AX86" s="156"/>
      <c r="AY86" s="157"/>
      <c r="AZ86" s="161"/>
      <c r="BA86" s="157"/>
      <c r="BB86" s="156"/>
      <c r="BC86" s="157"/>
      <c r="BD86" s="161"/>
      <c r="BE86" s="157"/>
      <c r="BF86" s="156"/>
      <c r="BG86" s="157"/>
      <c r="BH86" s="161"/>
      <c r="BI86" s="157"/>
      <c r="BJ86" s="156"/>
      <c r="BK86" s="157"/>
      <c r="BL86" s="161"/>
      <c r="BM86" s="157"/>
      <c r="BN86" s="156"/>
      <c r="BO86" s="157"/>
      <c r="BP86" s="161"/>
      <c r="BQ86" s="157"/>
      <c r="BR86" s="156"/>
      <c r="BS86" s="157"/>
      <c r="BT86" s="161"/>
      <c r="BU86" s="157"/>
      <c r="BV86" s="156"/>
      <c r="BW86" s="157"/>
      <c r="BX86" s="161"/>
      <c r="BY86" s="157"/>
      <c r="BZ86" s="156"/>
      <c r="CA86" s="157"/>
      <c r="CB86" s="161"/>
      <c r="CC86" s="157"/>
      <c r="CD86" s="156"/>
      <c r="CE86" s="157"/>
      <c r="CG86" s="161"/>
      <c r="CH86" s="157"/>
      <c r="CI86" s="156"/>
      <c r="CJ86" s="157"/>
    </row>
    <row r="87" spans="1:1492" s="151" customFormat="1" ht="15.6" customHeight="1" x14ac:dyDescent="0.3">
      <c r="A87" s="151" t="s">
        <v>268</v>
      </c>
      <c r="B87" s="170"/>
      <c r="C87" s="165"/>
      <c r="D87" s="165"/>
      <c r="E87" s="165"/>
      <c r="F87" s="165"/>
      <c r="G87" s="165"/>
      <c r="H87" s="165"/>
      <c r="I87" s="165"/>
      <c r="J87" s="165"/>
      <c r="K87" s="165"/>
      <c r="L87" s="165"/>
      <c r="M87" s="165"/>
      <c r="N87" s="165"/>
      <c r="O87" s="165"/>
      <c r="P87" s="165"/>
      <c r="Q87" s="165"/>
      <c r="R87" s="165"/>
      <c r="S87" s="165"/>
      <c r="T87" s="165"/>
      <c r="U87" s="165"/>
      <c r="V87" s="165"/>
      <c r="W87" s="165"/>
      <c r="X87" s="165"/>
      <c r="Y87" s="165"/>
      <c r="Z87" s="165"/>
      <c r="AA87" s="165"/>
      <c r="AB87" s="330"/>
      <c r="AC87" s="165"/>
      <c r="AD87" s="330"/>
      <c r="AE87" s="165"/>
      <c r="AF87" s="282"/>
      <c r="AG87" s="167"/>
      <c r="AH87" s="282"/>
      <c r="AI87" s="167"/>
      <c r="AJ87" s="282"/>
      <c r="AK87" s="167"/>
      <c r="AL87" s="282"/>
      <c r="AM87" s="167"/>
      <c r="AN87" s="214"/>
      <c r="AO87" s="167"/>
      <c r="AP87" s="166"/>
      <c r="AQ87" s="167"/>
      <c r="AR87" s="214"/>
      <c r="AS87" s="167"/>
      <c r="AT87" s="166"/>
      <c r="AU87" s="167"/>
      <c r="AV87" s="214"/>
      <c r="AW87" s="167"/>
      <c r="AX87" s="166"/>
      <c r="AY87" s="167"/>
      <c r="AZ87" s="214"/>
      <c r="BA87" s="167"/>
      <c r="BB87" s="166"/>
      <c r="BC87" s="167"/>
      <c r="BD87" s="214"/>
      <c r="BE87" s="167"/>
      <c r="BF87" s="166"/>
      <c r="BG87" s="167"/>
      <c r="BH87" s="214"/>
      <c r="BI87" s="167"/>
      <c r="BJ87" s="166"/>
      <c r="BK87" s="167"/>
      <c r="BL87" s="214"/>
      <c r="BM87" s="167"/>
      <c r="BN87" s="166"/>
      <c r="BO87" s="167"/>
      <c r="BP87" s="214"/>
      <c r="BQ87" s="167"/>
      <c r="BR87" s="166"/>
      <c r="BS87" s="167"/>
      <c r="BT87" s="214"/>
      <c r="BU87" s="167"/>
      <c r="BV87" s="166"/>
      <c r="BW87" s="167"/>
      <c r="BX87" s="214"/>
      <c r="BY87" s="167"/>
      <c r="BZ87" s="166"/>
      <c r="CA87" s="167"/>
      <c r="CB87" s="166"/>
      <c r="CC87" s="167"/>
      <c r="CD87" s="166"/>
      <c r="CE87" s="167"/>
      <c r="CG87" s="166"/>
      <c r="CH87" s="167"/>
      <c r="CI87" s="166"/>
      <c r="CJ87" s="167"/>
      <c r="CK87" s="22"/>
      <c r="CL87" s="22"/>
      <c r="CM87" s="22"/>
      <c r="CN87" s="22"/>
      <c r="CO87" s="22"/>
      <c r="CP87" s="22"/>
      <c r="CQ87" s="22"/>
      <c r="CR87" s="22"/>
      <c r="CS87" s="22"/>
      <c r="CT87" s="22"/>
      <c r="CU87" s="22"/>
      <c r="CV87" s="22"/>
      <c r="CW87" s="22"/>
      <c r="CX87" s="22"/>
      <c r="CY87" s="22"/>
      <c r="CZ87" s="22"/>
      <c r="DA87" s="22"/>
      <c r="DB87" s="22"/>
      <c r="DC87" s="22"/>
      <c r="DD87" s="22"/>
      <c r="DE87" s="22"/>
      <c r="DF87" s="22"/>
      <c r="DG87" s="22"/>
      <c r="DH87" s="22"/>
      <c r="DI87" s="22"/>
      <c r="DJ87" s="22"/>
      <c r="DK87" s="22"/>
      <c r="DL87" s="22"/>
      <c r="DM87" s="22"/>
      <c r="DN87" s="22"/>
      <c r="DO87" s="22"/>
      <c r="DP87" s="22"/>
      <c r="DQ87" s="22"/>
      <c r="DR87" s="22"/>
      <c r="DS87" s="22"/>
      <c r="DT87" s="22"/>
      <c r="DU87" s="22"/>
      <c r="DV87" s="22"/>
      <c r="DW87" s="22"/>
      <c r="DX87" s="22"/>
      <c r="DY87" s="22"/>
      <c r="DZ87" s="22"/>
      <c r="EA87" s="22"/>
      <c r="EB87" s="22"/>
      <c r="EC87" s="22"/>
      <c r="ED87" s="22"/>
      <c r="EE87" s="22"/>
      <c r="EF87" s="22"/>
      <c r="EG87" s="22"/>
      <c r="EH87" s="22"/>
      <c r="EI87" s="22"/>
      <c r="EJ87" s="22"/>
      <c r="EK87" s="22"/>
      <c r="EL87" s="22"/>
      <c r="EM87" s="22"/>
      <c r="EN87" s="22"/>
      <c r="EO87" s="22"/>
      <c r="EP87" s="22"/>
      <c r="EQ87" s="22"/>
      <c r="ER87" s="22"/>
      <c r="ES87" s="22"/>
      <c r="ET87" s="22"/>
      <c r="EU87" s="22"/>
      <c r="EV87" s="22"/>
      <c r="EW87" s="22"/>
      <c r="EX87" s="22"/>
      <c r="EY87" s="22"/>
      <c r="EZ87" s="22"/>
      <c r="FA87" s="22"/>
      <c r="FB87" s="22"/>
      <c r="FC87" s="22"/>
      <c r="FD87" s="22"/>
      <c r="FE87" s="22"/>
      <c r="FF87" s="22"/>
      <c r="FG87" s="22"/>
      <c r="FH87" s="22"/>
      <c r="FI87" s="22"/>
      <c r="FJ87" s="22"/>
      <c r="FK87" s="22"/>
      <c r="FL87" s="22"/>
      <c r="FM87" s="22"/>
      <c r="FN87" s="22"/>
      <c r="FO87" s="22"/>
      <c r="FP87" s="22"/>
      <c r="FQ87" s="22"/>
      <c r="FR87" s="22"/>
      <c r="FS87" s="22"/>
      <c r="FT87" s="22"/>
      <c r="FU87" s="22"/>
      <c r="FV87" s="22"/>
      <c r="FW87" s="22"/>
      <c r="FX87" s="22"/>
      <c r="FY87" s="22"/>
      <c r="FZ87" s="22"/>
      <c r="GA87" s="22"/>
      <c r="GB87" s="22"/>
      <c r="GC87" s="22"/>
      <c r="GD87" s="22"/>
      <c r="GE87" s="22"/>
      <c r="GF87" s="22"/>
      <c r="GG87" s="22"/>
      <c r="GH87" s="22"/>
      <c r="GI87" s="22"/>
      <c r="GJ87" s="22"/>
      <c r="GK87" s="22"/>
      <c r="GL87" s="22"/>
      <c r="GM87" s="22"/>
      <c r="GN87" s="22"/>
      <c r="GO87" s="22"/>
      <c r="GP87" s="22"/>
      <c r="GQ87" s="22"/>
      <c r="GR87" s="22"/>
      <c r="GS87" s="22"/>
      <c r="GT87" s="22"/>
      <c r="GU87" s="22"/>
      <c r="GV87" s="22"/>
      <c r="GW87" s="22"/>
      <c r="GX87" s="22"/>
      <c r="GY87" s="22"/>
      <c r="GZ87" s="22"/>
      <c r="HA87" s="22"/>
      <c r="HB87" s="22"/>
      <c r="HC87" s="22"/>
      <c r="HD87" s="22"/>
      <c r="HE87" s="22"/>
      <c r="HF87" s="22"/>
      <c r="HG87" s="22"/>
      <c r="HH87" s="22"/>
      <c r="HI87" s="22"/>
      <c r="HJ87" s="22"/>
      <c r="HK87" s="22"/>
      <c r="HL87" s="22"/>
      <c r="HM87" s="22"/>
      <c r="HN87" s="22"/>
      <c r="HO87" s="22"/>
      <c r="HP87" s="22"/>
      <c r="HQ87" s="22"/>
      <c r="HR87" s="22"/>
      <c r="HS87" s="22"/>
      <c r="HT87" s="22"/>
      <c r="HU87" s="22"/>
      <c r="HV87" s="22"/>
      <c r="HW87" s="22"/>
      <c r="HX87" s="22"/>
      <c r="HY87" s="22"/>
      <c r="HZ87" s="22"/>
      <c r="IA87" s="22"/>
      <c r="IB87" s="22"/>
      <c r="IC87" s="22"/>
      <c r="ID87" s="22"/>
      <c r="IE87" s="22"/>
      <c r="IF87" s="22"/>
      <c r="IG87" s="22"/>
      <c r="IH87" s="22"/>
      <c r="II87" s="22"/>
      <c r="IJ87" s="22"/>
      <c r="IK87" s="22"/>
      <c r="IL87" s="22"/>
      <c r="IM87" s="22"/>
      <c r="IN87" s="22"/>
      <c r="IO87" s="22"/>
      <c r="IP87" s="22"/>
      <c r="IQ87" s="22"/>
      <c r="IR87" s="22"/>
      <c r="IS87" s="22"/>
      <c r="IT87" s="22"/>
      <c r="IU87" s="22"/>
      <c r="IV87" s="22"/>
      <c r="IW87" s="22"/>
      <c r="IX87" s="22"/>
      <c r="IY87" s="22"/>
      <c r="IZ87" s="22"/>
      <c r="JA87" s="22"/>
      <c r="JB87" s="22"/>
      <c r="JC87" s="22"/>
      <c r="JD87" s="22"/>
      <c r="JE87" s="22"/>
      <c r="JF87" s="22"/>
      <c r="JG87" s="22"/>
      <c r="JH87" s="22"/>
      <c r="JI87" s="22"/>
      <c r="JJ87" s="22"/>
      <c r="JK87" s="22"/>
      <c r="JL87" s="22"/>
      <c r="JM87" s="22"/>
      <c r="JN87" s="22"/>
      <c r="JO87" s="22"/>
      <c r="JP87" s="22"/>
      <c r="JQ87" s="22"/>
      <c r="JR87" s="22"/>
      <c r="JS87" s="22"/>
      <c r="JT87" s="22"/>
      <c r="JU87" s="22"/>
      <c r="JV87" s="22"/>
      <c r="JW87" s="22"/>
      <c r="JX87" s="22"/>
      <c r="JY87" s="22"/>
      <c r="JZ87" s="22"/>
      <c r="KA87" s="22"/>
      <c r="KB87" s="22"/>
      <c r="KC87" s="22"/>
      <c r="KD87" s="22"/>
      <c r="KE87" s="22"/>
      <c r="KF87" s="22"/>
      <c r="KG87" s="22"/>
      <c r="KH87" s="22"/>
      <c r="KI87" s="22"/>
      <c r="KJ87" s="22"/>
      <c r="KK87" s="22"/>
      <c r="KL87" s="22"/>
      <c r="KM87" s="22"/>
      <c r="KN87" s="22"/>
      <c r="KO87" s="22"/>
      <c r="KP87" s="22"/>
      <c r="KQ87" s="22"/>
      <c r="KR87" s="22"/>
      <c r="KS87" s="22"/>
      <c r="KT87" s="22"/>
      <c r="KU87" s="22"/>
      <c r="KV87" s="22"/>
      <c r="KW87" s="22"/>
      <c r="KX87" s="22"/>
      <c r="KY87" s="22"/>
      <c r="KZ87" s="22"/>
      <c r="LA87" s="22"/>
      <c r="LB87" s="22"/>
      <c r="LC87" s="22"/>
      <c r="LD87" s="22"/>
      <c r="LE87" s="22"/>
      <c r="LF87" s="22"/>
      <c r="LG87" s="22"/>
      <c r="LH87" s="22"/>
      <c r="LI87" s="22"/>
      <c r="LJ87" s="22"/>
      <c r="LK87" s="22"/>
      <c r="LL87" s="22"/>
      <c r="LM87" s="22"/>
      <c r="LN87" s="22"/>
      <c r="LO87" s="22"/>
      <c r="LP87" s="22"/>
      <c r="LQ87" s="22"/>
      <c r="LR87" s="22"/>
      <c r="LS87" s="22"/>
      <c r="LT87" s="22"/>
      <c r="LU87" s="22"/>
      <c r="LV87" s="22"/>
      <c r="LW87" s="22"/>
      <c r="LX87" s="22"/>
      <c r="LY87" s="22"/>
      <c r="LZ87" s="22"/>
      <c r="MA87" s="22"/>
      <c r="MB87" s="22"/>
      <c r="MC87" s="22"/>
      <c r="MD87" s="22"/>
      <c r="ME87" s="22"/>
      <c r="MF87" s="22"/>
      <c r="MG87" s="22"/>
      <c r="MH87" s="22"/>
      <c r="MI87" s="22"/>
      <c r="MJ87" s="22"/>
      <c r="MK87" s="22"/>
      <c r="ML87" s="22"/>
      <c r="MM87" s="22"/>
      <c r="MN87" s="22"/>
      <c r="MO87" s="22"/>
      <c r="MP87" s="22"/>
      <c r="MQ87" s="22"/>
      <c r="MR87" s="22"/>
      <c r="MS87" s="22"/>
      <c r="MT87" s="22"/>
      <c r="MU87" s="22"/>
      <c r="MV87" s="22"/>
      <c r="MW87" s="22"/>
      <c r="MX87" s="22"/>
      <c r="MY87" s="22"/>
      <c r="MZ87" s="22"/>
      <c r="NA87" s="22"/>
      <c r="NB87" s="22"/>
      <c r="NC87" s="22"/>
      <c r="ND87" s="22"/>
      <c r="NE87" s="22"/>
      <c r="NF87" s="22"/>
      <c r="NG87" s="22"/>
      <c r="NH87" s="22"/>
      <c r="NI87" s="22"/>
      <c r="NJ87" s="22"/>
      <c r="NK87" s="22"/>
      <c r="NL87" s="22"/>
      <c r="NM87" s="22"/>
      <c r="NN87" s="22"/>
      <c r="NO87" s="22"/>
      <c r="NP87" s="22"/>
      <c r="NQ87" s="22"/>
      <c r="NR87" s="22"/>
      <c r="NS87" s="22"/>
      <c r="NT87" s="22"/>
      <c r="NU87" s="22"/>
      <c r="NV87" s="22"/>
      <c r="NW87" s="22"/>
      <c r="NX87" s="22"/>
      <c r="NY87" s="22"/>
      <c r="NZ87" s="22"/>
      <c r="OA87" s="22"/>
      <c r="OB87" s="22"/>
      <c r="OC87" s="22"/>
      <c r="OD87" s="22"/>
      <c r="OE87" s="22"/>
      <c r="OF87" s="22"/>
      <c r="OG87" s="22"/>
      <c r="OH87" s="22"/>
      <c r="OI87" s="22"/>
      <c r="OJ87" s="22"/>
      <c r="OK87" s="22"/>
      <c r="OL87" s="22"/>
      <c r="OM87" s="22"/>
      <c r="ON87" s="22"/>
      <c r="OO87" s="22"/>
      <c r="OP87" s="22"/>
      <c r="OQ87" s="22"/>
      <c r="OR87" s="22"/>
      <c r="OS87" s="22"/>
      <c r="OT87" s="22"/>
      <c r="OU87" s="22"/>
      <c r="OV87" s="22"/>
      <c r="OW87" s="22"/>
      <c r="OX87" s="22"/>
      <c r="OY87" s="22"/>
      <c r="OZ87" s="22"/>
      <c r="PA87" s="22"/>
      <c r="PB87" s="22"/>
      <c r="PC87" s="22"/>
      <c r="PD87" s="22"/>
      <c r="PE87" s="22"/>
      <c r="PF87" s="22"/>
      <c r="PG87" s="22"/>
      <c r="PH87" s="22"/>
      <c r="PI87" s="22"/>
      <c r="PJ87" s="22"/>
      <c r="PK87" s="22"/>
      <c r="PL87" s="22"/>
      <c r="PM87" s="22"/>
      <c r="PN87" s="22"/>
      <c r="PO87" s="22"/>
      <c r="PP87" s="22"/>
      <c r="PQ87" s="22"/>
      <c r="PR87" s="22"/>
      <c r="PS87" s="22"/>
      <c r="PT87" s="22"/>
      <c r="PU87" s="22"/>
      <c r="PV87" s="22"/>
      <c r="PW87" s="22"/>
      <c r="PX87" s="22"/>
      <c r="PY87" s="22"/>
      <c r="PZ87" s="22"/>
      <c r="QA87" s="22"/>
      <c r="QB87" s="22"/>
      <c r="QC87" s="22"/>
      <c r="QD87" s="22"/>
      <c r="QE87" s="22"/>
      <c r="QF87" s="22"/>
      <c r="QG87" s="22"/>
      <c r="QH87" s="22"/>
      <c r="QI87" s="22"/>
      <c r="QJ87" s="22"/>
      <c r="QK87" s="22"/>
      <c r="QL87" s="22"/>
      <c r="QM87" s="22"/>
      <c r="QN87" s="22"/>
      <c r="QO87" s="22"/>
      <c r="QP87" s="22"/>
      <c r="QQ87" s="22"/>
      <c r="QR87" s="22"/>
      <c r="QS87" s="22"/>
      <c r="QT87" s="22"/>
      <c r="QU87" s="22"/>
      <c r="QV87" s="22"/>
      <c r="QW87" s="22"/>
      <c r="QX87" s="22"/>
      <c r="QY87" s="22"/>
      <c r="QZ87" s="22"/>
      <c r="RA87" s="22"/>
      <c r="RB87" s="22"/>
      <c r="RC87" s="22"/>
      <c r="RD87" s="22"/>
      <c r="RE87" s="22"/>
      <c r="RF87" s="22"/>
      <c r="RG87" s="22"/>
      <c r="RH87" s="22"/>
      <c r="RI87" s="22"/>
      <c r="RJ87" s="22"/>
      <c r="RK87" s="22"/>
      <c r="RL87" s="22"/>
      <c r="RM87" s="22"/>
      <c r="RN87" s="22"/>
      <c r="RO87" s="22"/>
      <c r="RP87" s="22"/>
      <c r="RQ87" s="22"/>
      <c r="RR87" s="22"/>
      <c r="RS87" s="22"/>
      <c r="RT87" s="22"/>
      <c r="RU87" s="22"/>
      <c r="RV87" s="22"/>
      <c r="RW87" s="22"/>
      <c r="RX87" s="22"/>
      <c r="RY87" s="22"/>
      <c r="RZ87" s="22"/>
      <c r="SA87" s="22"/>
      <c r="SB87" s="22"/>
      <c r="SC87" s="22"/>
      <c r="SD87" s="22"/>
      <c r="SE87" s="22"/>
      <c r="SF87" s="22"/>
      <c r="SG87" s="22"/>
      <c r="SH87" s="22"/>
      <c r="SI87" s="22"/>
      <c r="SJ87" s="22"/>
      <c r="SK87" s="22"/>
      <c r="SL87" s="22"/>
      <c r="SM87" s="22"/>
      <c r="SN87" s="22"/>
      <c r="SO87" s="22"/>
      <c r="SP87" s="22"/>
      <c r="SQ87" s="22"/>
      <c r="SR87" s="22"/>
      <c r="SS87" s="22"/>
      <c r="ST87" s="22"/>
      <c r="SU87" s="22"/>
      <c r="SV87" s="22"/>
      <c r="SW87" s="22"/>
      <c r="SX87" s="22"/>
      <c r="SY87" s="22"/>
      <c r="SZ87" s="22"/>
      <c r="TA87" s="22"/>
      <c r="TB87" s="22"/>
      <c r="TC87" s="22"/>
      <c r="TD87" s="22"/>
      <c r="TE87" s="22"/>
      <c r="TF87" s="22"/>
      <c r="TG87" s="22"/>
      <c r="TH87" s="22"/>
      <c r="TI87" s="22"/>
      <c r="TJ87" s="22"/>
      <c r="TK87" s="22"/>
      <c r="TL87" s="22"/>
      <c r="TM87" s="22"/>
      <c r="TN87" s="22"/>
      <c r="TO87" s="22"/>
      <c r="TP87" s="22"/>
      <c r="TQ87" s="22"/>
      <c r="TR87" s="22"/>
      <c r="TS87" s="22"/>
      <c r="TT87" s="22"/>
      <c r="TU87" s="22"/>
      <c r="TV87" s="22"/>
      <c r="TW87" s="22"/>
      <c r="TX87" s="22"/>
      <c r="TY87" s="22"/>
      <c r="TZ87" s="22"/>
      <c r="UA87" s="22"/>
      <c r="UB87" s="22"/>
      <c r="UC87" s="22"/>
      <c r="UD87" s="22"/>
      <c r="UE87" s="22"/>
      <c r="UF87" s="22"/>
      <c r="UG87" s="22"/>
      <c r="UH87" s="22"/>
      <c r="UI87" s="22"/>
      <c r="UJ87" s="22"/>
      <c r="UK87" s="22"/>
      <c r="UL87" s="22"/>
      <c r="UM87" s="22"/>
      <c r="UN87" s="22"/>
      <c r="UO87" s="22"/>
      <c r="UP87" s="22"/>
      <c r="UQ87" s="22"/>
      <c r="UR87" s="22"/>
      <c r="US87" s="22"/>
      <c r="UT87" s="22"/>
      <c r="UU87" s="22"/>
      <c r="UV87" s="22"/>
      <c r="UW87" s="22"/>
      <c r="UX87" s="22"/>
      <c r="UY87" s="22"/>
      <c r="UZ87" s="22"/>
      <c r="VA87" s="22"/>
      <c r="VB87" s="22"/>
      <c r="VC87" s="22"/>
      <c r="VD87" s="22"/>
      <c r="VE87" s="22"/>
      <c r="VF87" s="22"/>
      <c r="VG87" s="22"/>
      <c r="VH87" s="22"/>
      <c r="VI87" s="22"/>
      <c r="VJ87" s="22"/>
      <c r="VK87" s="22"/>
      <c r="VL87" s="22"/>
      <c r="VM87" s="22"/>
      <c r="VN87" s="22"/>
      <c r="VO87" s="22"/>
      <c r="VP87" s="22"/>
      <c r="VQ87" s="22"/>
      <c r="VR87" s="22"/>
      <c r="VS87" s="22"/>
      <c r="VT87" s="22"/>
      <c r="VU87" s="22"/>
      <c r="VV87" s="22"/>
      <c r="VW87" s="22"/>
      <c r="VX87" s="22"/>
      <c r="VY87" s="22"/>
      <c r="VZ87" s="22"/>
      <c r="WA87" s="22"/>
      <c r="WB87" s="22"/>
      <c r="WC87" s="22"/>
      <c r="WD87" s="22"/>
      <c r="WE87" s="22"/>
      <c r="WF87" s="22"/>
      <c r="WG87" s="22"/>
      <c r="WH87" s="22"/>
      <c r="WI87" s="22"/>
      <c r="WJ87" s="22"/>
      <c r="WK87" s="22"/>
      <c r="WL87" s="22"/>
      <c r="WM87" s="22"/>
      <c r="WN87" s="22"/>
      <c r="WO87" s="22"/>
      <c r="WP87" s="22"/>
      <c r="WQ87" s="22"/>
      <c r="WR87" s="22"/>
      <c r="WS87" s="22"/>
      <c r="WT87" s="22"/>
      <c r="WU87" s="22"/>
      <c r="WV87" s="22"/>
      <c r="WW87" s="22"/>
      <c r="WX87" s="22"/>
      <c r="WY87" s="22"/>
      <c r="WZ87" s="22"/>
      <c r="XA87" s="22"/>
      <c r="XB87" s="22"/>
      <c r="XC87" s="22"/>
      <c r="XD87" s="22"/>
      <c r="XE87" s="22"/>
      <c r="XF87" s="22"/>
      <c r="XG87" s="22"/>
      <c r="XH87" s="22"/>
      <c r="XI87" s="22"/>
      <c r="XJ87" s="22"/>
      <c r="XK87" s="22"/>
      <c r="XL87" s="22"/>
      <c r="XM87" s="22"/>
      <c r="XN87" s="22"/>
      <c r="XO87" s="22"/>
      <c r="XP87" s="22"/>
      <c r="XQ87" s="22"/>
      <c r="XR87" s="22"/>
      <c r="XS87" s="22"/>
      <c r="XT87" s="22"/>
      <c r="XU87" s="22"/>
      <c r="XV87" s="22"/>
      <c r="XW87" s="22"/>
      <c r="XX87" s="22"/>
      <c r="XY87" s="22"/>
      <c r="XZ87" s="22"/>
      <c r="YA87" s="22"/>
      <c r="YB87" s="22"/>
      <c r="YC87" s="22"/>
      <c r="YD87" s="22"/>
      <c r="YE87" s="22"/>
      <c r="YF87" s="22"/>
      <c r="YG87" s="22"/>
      <c r="YH87" s="22"/>
      <c r="YI87" s="22"/>
      <c r="YJ87" s="22"/>
      <c r="YK87" s="22"/>
      <c r="YL87" s="22"/>
      <c r="YM87" s="22"/>
      <c r="YN87" s="22"/>
      <c r="YO87" s="22"/>
      <c r="YP87" s="22"/>
      <c r="YQ87" s="22"/>
      <c r="YR87" s="22"/>
      <c r="YS87" s="22"/>
      <c r="YT87" s="22"/>
      <c r="YU87" s="22"/>
      <c r="YV87" s="22"/>
      <c r="YW87" s="22"/>
      <c r="YX87" s="22"/>
      <c r="YY87" s="22"/>
      <c r="YZ87" s="22"/>
      <c r="ZA87" s="22"/>
      <c r="ZB87" s="22"/>
      <c r="ZC87" s="22"/>
      <c r="ZD87" s="22"/>
      <c r="ZE87" s="22"/>
      <c r="ZF87" s="22"/>
      <c r="ZG87" s="22"/>
      <c r="ZH87" s="22"/>
      <c r="ZI87" s="22"/>
      <c r="ZJ87" s="22"/>
      <c r="ZK87" s="22"/>
      <c r="ZL87" s="22"/>
      <c r="ZM87" s="22"/>
      <c r="ZN87" s="22"/>
      <c r="ZO87" s="22"/>
      <c r="ZP87" s="22"/>
      <c r="ZQ87" s="22"/>
      <c r="ZR87" s="22"/>
      <c r="ZS87" s="22"/>
      <c r="ZT87" s="22"/>
      <c r="ZU87" s="22"/>
      <c r="ZV87" s="22"/>
      <c r="ZW87" s="22"/>
      <c r="ZX87" s="22"/>
      <c r="ZY87" s="22"/>
      <c r="ZZ87" s="22"/>
      <c r="AAA87" s="22"/>
      <c r="AAB87" s="22"/>
      <c r="AAC87" s="22"/>
      <c r="AAD87" s="22"/>
      <c r="AAE87" s="22"/>
      <c r="AAF87" s="22"/>
      <c r="AAG87" s="22"/>
      <c r="AAH87" s="22"/>
      <c r="AAI87" s="22"/>
      <c r="AAJ87" s="22"/>
      <c r="AAK87" s="22"/>
      <c r="AAL87" s="22"/>
      <c r="AAM87" s="22"/>
      <c r="AAN87" s="22"/>
      <c r="AAO87" s="22"/>
      <c r="AAP87" s="22"/>
      <c r="AAQ87" s="22"/>
      <c r="AAR87" s="22"/>
      <c r="AAS87" s="22"/>
      <c r="AAT87" s="22"/>
      <c r="AAU87" s="22"/>
      <c r="AAV87" s="22"/>
      <c r="AAW87" s="22"/>
      <c r="AAX87" s="22"/>
      <c r="AAY87" s="22"/>
      <c r="AAZ87" s="22"/>
      <c r="ABA87" s="22"/>
      <c r="ABB87" s="22"/>
      <c r="ABC87" s="22"/>
      <c r="ABD87" s="22"/>
      <c r="ABE87" s="22"/>
      <c r="ABF87" s="22"/>
      <c r="ABG87" s="22"/>
      <c r="ABH87" s="22"/>
      <c r="ABI87" s="22"/>
      <c r="ABJ87" s="22"/>
      <c r="ABK87" s="22"/>
      <c r="ABL87" s="22"/>
      <c r="ABM87" s="22"/>
      <c r="ABN87" s="22"/>
      <c r="ABO87" s="22"/>
      <c r="ABP87" s="22"/>
      <c r="ABQ87" s="22"/>
      <c r="ABR87" s="22"/>
      <c r="ABS87" s="22"/>
      <c r="ABT87" s="22"/>
      <c r="ABU87" s="22"/>
      <c r="ABV87" s="22"/>
      <c r="ABW87" s="22"/>
      <c r="ABX87" s="22"/>
      <c r="ABY87" s="22"/>
      <c r="ABZ87" s="22"/>
      <c r="ACA87" s="22"/>
      <c r="ACB87" s="22"/>
      <c r="ACC87" s="22"/>
      <c r="ACD87" s="22"/>
      <c r="ACE87" s="22"/>
      <c r="ACF87" s="22"/>
      <c r="ACG87" s="22"/>
      <c r="ACH87" s="22"/>
      <c r="ACI87" s="22"/>
      <c r="ACJ87" s="22"/>
      <c r="ACK87" s="22"/>
      <c r="ACL87" s="22"/>
      <c r="ACM87" s="22"/>
      <c r="ACN87" s="22"/>
      <c r="ACO87" s="22"/>
      <c r="ACP87" s="22"/>
      <c r="ACQ87" s="22"/>
      <c r="ACR87" s="22"/>
      <c r="ACS87" s="22"/>
      <c r="ACT87" s="22"/>
      <c r="ACU87" s="22"/>
      <c r="ACV87" s="22"/>
      <c r="ACW87" s="22"/>
      <c r="ACX87" s="22"/>
      <c r="ACY87" s="22"/>
      <c r="ACZ87" s="22"/>
      <c r="ADA87" s="22"/>
      <c r="ADB87" s="22"/>
      <c r="ADC87" s="22"/>
      <c r="ADD87" s="22"/>
      <c r="ADE87" s="22"/>
      <c r="ADF87" s="22"/>
      <c r="ADG87" s="22"/>
      <c r="ADH87" s="22"/>
      <c r="ADI87" s="22"/>
      <c r="ADJ87" s="22"/>
      <c r="ADK87" s="22"/>
      <c r="ADL87" s="22"/>
      <c r="ADM87" s="22"/>
      <c r="ADN87" s="22"/>
      <c r="ADO87" s="22"/>
      <c r="ADP87" s="22"/>
      <c r="ADQ87" s="22"/>
      <c r="ADR87" s="22"/>
      <c r="ADS87" s="22"/>
      <c r="ADT87" s="22"/>
      <c r="ADU87" s="22"/>
      <c r="ADV87" s="22"/>
      <c r="ADW87" s="22"/>
      <c r="ADX87" s="22"/>
      <c r="ADY87" s="22"/>
      <c r="ADZ87" s="22"/>
      <c r="AEA87" s="22"/>
      <c r="AEB87" s="22"/>
      <c r="AEC87" s="22"/>
      <c r="AED87" s="22"/>
      <c r="AEE87" s="22"/>
      <c r="AEF87" s="22"/>
      <c r="AEG87" s="22"/>
      <c r="AEH87" s="22"/>
      <c r="AEI87" s="22"/>
      <c r="AEJ87" s="22"/>
      <c r="AEK87" s="22"/>
      <c r="AEL87" s="22"/>
      <c r="AEM87" s="22"/>
      <c r="AEN87" s="22"/>
      <c r="AEO87" s="22"/>
      <c r="AEP87" s="22"/>
      <c r="AEQ87" s="22"/>
      <c r="AER87" s="22"/>
      <c r="AES87" s="22"/>
      <c r="AET87" s="22"/>
      <c r="AEU87" s="22"/>
      <c r="AEV87" s="22"/>
      <c r="AEW87" s="22"/>
      <c r="AEX87" s="22"/>
      <c r="AEY87" s="22"/>
      <c r="AEZ87" s="22"/>
      <c r="AFA87" s="22"/>
      <c r="AFB87" s="22"/>
      <c r="AFC87" s="22"/>
      <c r="AFD87" s="22"/>
      <c r="AFE87" s="22"/>
      <c r="AFF87" s="22"/>
      <c r="AFG87" s="22"/>
      <c r="AFH87" s="22"/>
      <c r="AFI87" s="22"/>
      <c r="AFJ87" s="22"/>
      <c r="AFK87" s="22"/>
      <c r="AFL87" s="22"/>
      <c r="AFM87" s="22"/>
      <c r="AFN87" s="22"/>
      <c r="AFO87" s="22"/>
      <c r="AFP87" s="22"/>
      <c r="AFQ87" s="22"/>
      <c r="AFR87" s="22"/>
      <c r="AFS87" s="22"/>
      <c r="AFT87" s="22"/>
      <c r="AFU87" s="22"/>
      <c r="AFV87" s="22"/>
      <c r="AFW87" s="22"/>
      <c r="AFX87" s="22"/>
      <c r="AFY87" s="22"/>
      <c r="AFZ87" s="22"/>
      <c r="AGA87" s="22"/>
      <c r="AGB87" s="22"/>
      <c r="AGC87" s="22"/>
      <c r="AGD87" s="22"/>
      <c r="AGE87" s="22"/>
      <c r="AGF87" s="22"/>
      <c r="AGG87" s="22"/>
      <c r="AGH87" s="22"/>
      <c r="AGI87" s="22"/>
      <c r="AGJ87" s="22"/>
      <c r="AGK87" s="22"/>
      <c r="AGL87" s="22"/>
      <c r="AGM87" s="22"/>
      <c r="AGN87" s="22"/>
      <c r="AGO87" s="22"/>
      <c r="AGP87" s="22"/>
      <c r="AGQ87" s="22"/>
      <c r="AGR87" s="22"/>
      <c r="AGS87" s="22"/>
      <c r="AGT87" s="22"/>
      <c r="AGU87" s="22"/>
      <c r="AGV87" s="22"/>
      <c r="AGW87" s="22"/>
      <c r="AGX87" s="22"/>
      <c r="AGY87" s="22"/>
      <c r="AGZ87" s="22"/>
      <c r="AHA87" s="22"/>
      <c r="AHB87" s="22"/>
      <c r="AHC87" s="22"/>
      <c r="AHD87" s="22"/>
      <c r="AHE87" s="22"/>
      <c r="AHF87" s="22"/>
      <c r="AHG87" s="22"/>
      <c r="AHH87" s="22"/>
      <c r="AHI87" s="22"/>
      <c r="AHJ87" s="22"/>
      <c r="AHK87" s="22"/>
      <c r="AHL87" s="22"/>
      <c r="AHM87" s="22"/>
      <c r="AHN87" s="22"/>
      <c r="AHO87" s="22"/>
      <c r="AHP87" s="22"/>
      <c r="AHQ87" s="22"/>
      <c r="AHR87" s="22"/>
      <c r="AHS87" s="22"/>
      <c r="AHT87" s="22"/>
      <c r="AHU87" s="22"/>
      <c r="AHV87" s="22"/>
      <c r="AHW87" s="22"/>
      <c r="AHX87" s="22"/>
      <c r="AHY87" s="22"/>
      <c r="AHZ87" s="22"/>
      <c r="AIA87" s="22"/>
      <c r="AIB87" s="22"/>
      <c r="AIC87" s="22"/>
      <c r="AID87" s="22"/>
      <c r="AIE87" s="22"/>
      <c r="AIF87" s="22"/>
      <c r="AIG87" s="22"/>
      <c r="AIH87" s="22"/>
      <c r="AII87" s="22"/>
      <c r="AIJ87" s="22"/>
      <c r="AIK87" s="22"/>
      <c r="AIL87" s="22"/>
      <c r="AIM87" s="22"/>
      <c r="AIN87" s="22"/>
      <c r="AIO87" s="22"/>
      <c r="AIP87" s="22"/>
      <c r="AIQ87" s="22"/>
      <c r="AIR87" s="22"/>
      <c r="AIS87" s="22"/>
      <c r="AIT87" s="22"/>
      <c r="AIU87" s="22"/>
      <c r="AIV87" s="22"/>
      <c r="AIW87" s="22"/>
      <c r="AIX87" s="22"/>
      <c r="AIY87" s="22"/>
      <c r="AIZ87" s="22"/>
      <c r="AJA87" s="22"/>
      <c r="AJB87" s="22"/>
      <c r="AJC87" s="22"/>
      <c r="AJD87" s="22"/>
      <c r="AJE87" s="22"/>
      <c r="AJF87" s="22"/>
      <c r="AJG87" s="22"/>
      <c r="AJH87" s="22"/>
      <c r="AJI87" s="22"/>
      <c r="AJJ87" s="22"/>
      <c r="AJK87" s="22"/>
      <c r="AJL87" s="22"/>
      <c r="AJM87" s="22"/>
      <c r="AJN87" s="22"/>
      <c r="AJO87" s="22"/>
      <c r="AJP87" s="22"/>
      <c r="AJQ87" s="22"/>
      <c r="AJR87" s="22"/>
      <c r="AJS87" s="22"/>
      <c r="AJT87" s="22"/>
      <c r="AJU87" s="22"/>
      <c r="AJV87" s="22"/>
      <c r="AJW87" s="22"/>
      <c r="AJX87" s="22"/>
      <c r="AJY87" s="22"/>
      <c r="AJZ87" s="22"/>
      <c r="AKA87" s="22"/>
      <c r="AKB87" s="22"/>
      <c r="AKC87" s="22"/>
      <c r="AKD87" s="22"/>
      <c r="AKE87" s="22"/>
      <c r="AKF87" s="22"/>
      <c r="AKG87" s="22"/>
      <c r="AKH87" s="22"/>
      <c r="AKI87" s="22"/>
      <c r="AKJ87" s="22"/>
      <c r="AKK87" s="22"/>
      <c r="AKL87" s="22"/>
      <c r="AKM87" s="22"/>
      <c r="AKN87" s="22"/>
      <c r="AKO87" s="22"/>
      <c r="AKP87" s="22"/>
      <c r="AKQ87" s="22"/>
      <c r="AKR87" s="22"/>
      <c r="AKS87" s="22"/>
      <c r="AKT87" s="22"/>
      <c r="AKU87" s="22"/>
      <c r="AKV87" s="22"/>
      <c r="AKW87" s="22"/>
      <c r="AKX87" s="22"/>
      <c r="AKY87" s="22"/>
      <c r="AKZ87" s="22"/>
      <c r="ALA87" s="22"/>
      <c r="ALB87" s="22"/>
      <c r="ALC87" s="22"/>
      <c r="ALD87" s="22"/>
      <c r="ALE87" s="22"/>
      <c r="ALF87" s="22"/>
      <c r="ALG87" s="22"/>
      <c r="ALH87" s="22"/>
      <c r="ALI87" s="22"/>
      <c r="ALJ87" s="22"/>
      <c r="ALK87" s="22"/>
      <c r="ALL87" s="22"/>
      <c r="ALM87" s="22"/>
      <c r="ALN87" s="22"/>
      <c r="ALO87" s="22"/>
      <c r="ALP87" s="22"/>
      <c r="ALQ87" s="22"/>
      <c r="ALR87" s="22"/>
      <c r="ALS87" s="22"/>
      <c r="ALT87" s="22"/>
      <c r="ALU87" s="22"/>
      <c r="ALV87" s="22"/>
      <c r="ALW87" s="22"/>
      <c r="ALX87" s="22"/>
      <c r="ALY87" s="22"/>
      <c r="ALZ87" s="22"/>
      <c r="AMA87" s="22"/>
      <c r="AMB87" s="22"/>
      <c r="AMC87" s="22"/>
      <c r="AMD87" s="22"/>
      <c r="AME87" s="22"/>
      <c r="AMF87" s="22"/>
      <c r="AMG87" s="22"/>
      <c r="AMH87" s="22"/>
      <c r="AMI87" s="22"/>
      <c r="AMJ87" s="22"/>
      <c r="AMK87" s="22"/>
      <c r="AML87" s="22"/>
      <c r="AMM87" s="22"/>
      <c r="AMN87" s="22"/>
      <c r="AMO87" s="22"/>
      <c r="AMP87" s="22"/>
      <c r="AMQ87" s="22"/>
      <c r="AMR87" s="22"/>
      <c r="AMS87" s="22"/>
      <c r="AMT87" s="22"/>
      <c r="AMU87" s="22"/>
      <c r="AMV87" s="22"/>
      <c r="AMW87" s="22"/>
      <c r="AMX87" s="22"/>
      <c r="AMY87" s="22"/>
      <c r="AMZ87" s="22"/>
      <c r="ANA87" s="22"/>
      <c r="ANB87" s="22"/>
      <c r="ANC87" s="22"/>
      <c r="AND87" s="22"/>
      <c r="ANE87" s="22"/>
      <c r="ANF87" s="22"/>
      <c r="ANG87" s="22"/>
      <c r="ANH87" s="22"/>
      <c r="ANI87" s="22"/>
      <c r="ANJ87" s="22"/>
      <c r="ANK87" s="22"/>
      <c r="ANL87" s="22"/>
      <c r="ANM87" s="22"/>
      <c r="ANN87" s="22"/>
      <c r="ANO87" s="22"/>
      <c r="ANP87" s="22"/>
      <c r="ANQ87" s="22"/>
      <c r="ANR87" s="22"/>
      <c r="ANS87" s="22"/>
      <c r="ANT87" s="22"/>
      <c r="ANU87" s="22"/>
      <c r="ANV87" s="22"/>
      <c r="ANW87" s="22"/>
      <c r="ANX87" s="22"/>
      <c r="ANY87" s="22"/>
      <c r="ANZ87" s="22"/>
      <c r="AOA87" s="22"/>
      <c r="AOB87" s="22"/>
      <c r="AOC87" s="22"/>
      <c r="AOD87" s="22"/>
      <c r="AOE87" s="22"/>
      <c r="AOF87" s="22"/>
      <c r="AOG87" s="22"/>
      <c r="AOH87" s="22"/>
      <c r="AOI87" s="22"/>
      <c r="AOJ87" s="22"/>
      <c r="AOK87" s="22"/>
      <c r="AOL87" s="22"/>
      <c r="AOM87" s="22"/>
      <c r="AON87" s="22"/>
      <c r="AOO87" s="22"/>
      <c r="AOP87" s="22"/>
      <c r="AOQ87" s="22"/>
      <c r="AOR87" s="22"/>
      <c r="AOS87" s="22"/>
      <c r="AOT87" s="22"/>
      <c r="AOU87" s="22"/>
      <c r="AOV87" s="22"/>
      <c r="AOW87" s="22"/>
      <c r="AOX87" s="22"/>
      <c r="AOY87" s="22"/>
      <c r="AOZ87" s="22"/>
      <c r="APA87" s="22"/>
      <c r="APB87" s="22"/>
      <c r="APC87" s="22"/>
      <c r="APD87" s="22"/>
      <c r="APE87" s="22"/>
      <c r="APF87" s="22"/>
      <c r="APG87" s="22"/>
      <c r="APH87" s="22"/>
      <c r="API87" s="22"/>
      <c r="APJ87" s="22"/>
      <c r="APK87" s="22"/>
      <c r="APL87" s="22"/>
      <c r="APM87" s="22"/>
      <c r="APN87" s="22"/>
      <c r="APO87" s="22"/>
      <c r="APP87" s="22"/>
      <c r="APQ87" s="22"/>
      <c r="APR87" s="22"/>
      <c r="APS87" s="22"/>
      <c r="APT87" s="22"/>
      <c r="APU87" s="22"/>
      <c r="APV87" s="22"/>
      <c r="APW87" s="22"/>
      <c r="APX87" s="22"/>
      <c r="APY87" s="22"/>
      <c r="APZ87" s="22"/>
      <c r="AQA87" s="22"/>
      <c r="AQB87" s="22"/>
      <c r="AQC87" s="22"/>
      <c r="AQD87" s="22"/>
      <c r="AQE87" s="22"/>
      <c r="AQF87" s="22"/>
      <c r="AQG87" s="22"/>
      <c r="AQH87" s="22"/>
      <c r="AQI87" s="22"/>
      <c r="AQJ87" s="22"/>
      <c r="AQK87" s="22"/>
      <c r="AQL87" s="22"/>
      <c r="AQM87" s="22"/>
      <c r="AQN87" s="22"/>
      <c r="AQO87" s="22"/>
      <c r="AQP87" s="22"/>
      <c r="AQQ87" s="22"/>
      <c r="AQR87" s="22"/>
      <c r="AQS87" s="22"/>
      <c r="AQT87" s="22"/>
      <c r="AQU87" s="22"/>
      <c r="AQV87" s="22"/>
      <c r="AQW87" s="22"/>
      <c r="AQX87" s="22"/>
      <c r="AQY87" s="22"/>
      <c r="AQZ87" s="22"/>
      <c r="ARA87" s="22"/>
      <c r="ARB87" s="22"/>
      <c r="ARC87" s="22"/>
      <c r="ARD87" s="22"/>
      <c r="ARE87" s="22"/>
      <c r="ARF87" s="22"/>
      <c r="ARG87" s="22"/>
      <c r="ARH87" s="22"/>
      <c r="ARI87" s="22"/>
      <c r="ARJ87" s="22"/>
      <c r="ARK87" s="22"/>
      <c r="ARL87" s="22"/>
      <c r="ARM87" s="22"/>
      <c r="ARN87" s="22"/>
      <c r="ARO87" s="22"/>
      <c r="ARP87" s="22"/>
      <c r="ARQ87" s="22"/>
      <c r="ARR87" s="22"/>
      <c r="ARS87" s="22"/>
      <c r="ART87" s="22"/>
      <c r="ARU87" s="22"/>
      <c r="ARV87" s="22"/>
      <c r="ARW87" s="22"/>
      <c r="ARX87" s="22"/>
      <c r="ARY87" s="22"/>
      <c r="ARZ87" s="22"/>
      <c r="ASA87" s="22"/>
      <c r="ASB87" s="22"/>
      <c r="ASC87" s="22"/>
      <c r="ASD87" s="22"/>
      <c r="ASE87" s="22"/>
      <c r="ASF87" s="22"/>
      <c r="ASG87" s="22"/>
      <c r="ASH87" s="22"/>
      <c r="ASI87" s="22"/>
      <c r="ASJ87" s="22"/>
      <c r="ASK87" s="22"/>
      <c r="ASL87" s="22"/>
      <c r="ASM87" s="22"/>
      <c r="ASN87" s="22"/>
      <c r="ASO87" s="22"/>
      <c r="ASP87" s="22"/>
      <c r="ASQ87" s="22"/>
      <c r="ASR87" s="22"/>
      <c r="ASS87" s="22"/>
      <c r="AST87" s="22"/>
      <c r="ASU87" s="22"/>
      <c r="ASV87" s="22"/>
      <c r="ASW87" s="22"/>
      <c r="ASX87" s="22"/>
      <c r="ASY87" s="22"/>
      <c r="ASZ87" s="22"/>
      <c r="ATA87" s="22"/>
      <c r="ATB87" s="22"/>
      <c r="ATC87" s="22"/>
      <c r="ATD87" s="22"/>
      <c r="ATE87" s="22"/>
      <c r="ATF87" s="22"/>
      <c r="ATG87" s="22"/>
      <c r="ATH87" s="22"/>
      <c r="ATI87" s="22"/>
      <c r="ATJ87" s="22"/>
      <c r="ATK87" s="22"/>
      <c r="ATL87" s="22"/>
      <c r="ATM87" s="22"/>
      <c r="ATN87" s="22"/>
      <c r="ATO87" s="22"/>
      <c r="ATP87" s="22"/>
      <c r="ATQ87" s="22"/>
      <c r="ATR87" s="22"/>
      <c r="ATS87" s="22"/>
      <c r="ATT87" s="22"/>
      <c r="ATU87" s="22"/>
      <c r="ATV87" s="22"/>
      <c r="ATW87" s="22"/>
      <c r="ATX87" s="22"/>
      <c r="ATY87" s="22"/>
      <c r="ATZ87" s="22"/>
      <c r="AUA87" s="22"/>
      <c r="AUB87" s="22"/>
      <c r="AUC87" s="22"/>
      <c r="AUD87" s="22"/>
      <c r="AUE87" s="22"/>
      <c r="AUF87" s="22"/>
      <c r="AUG87" s="22"/>
      <c r="AUH87" s="22"/>
      <c r="AUI87" s="22"/>
      <c r="AUJ87" s="22"/>
      <c r="AUK87" s="22"/>
      <c r="AUL87" s="22"/>
      <c r="AUM87" s="22"/>
      <c r="AUN87" s="22"/>
      <c r="AUO87" s="22"/>
      <c r="AUP87" s="22"/>
      <c r="AUQ87" s="22"/>
      <c r="AUR87" s="22"/>
      <c r="AUS87" s="22"/>
      <c r="AUT87" s="22"/>
      <c r="AUU87" s="22"/>
      <c r="AUV87" s="22"/>
      <c r="AUW87" s="22"/>
      <c r="AUX87" s="22"/>
      <c r="AUY87" s="22"/>
      <c r="AUZ87" s="22"/>
      <c r="AVA87" s="22"/>
      <c r="AVB87" s="22"/>
      <c r="AVC87" s="22"/>
      <c r="AVD87" s="22"/>
      <c r="AVE87" s="22"/>
      <c r="AVF87" s="22"/>
      <c r="AVG87" s="22"/>
      <c r="AVH87" s="22"/>
      <c r="AVI87" s="22"/>
      <c r="AVJ87" s="22"/>
      <c r="AVK87" s="22"/>
      <c r="AVL87" s="22"/>
      <c r="AVM87" s="22"/>
      <c r="AVN87" s="22"/>
      <c r="AVO87" s="22"/>
      <c r="AVP87" s="22"/>
      <c r="AVQ87" s="22"/>
      <c r="AVR87" s="22"/>
      <c r="AVS87" s="22"/>
      <c r="AVT87" s="22"/>
      <c r="AVU87" s="22"/>
      <c r="AVV87" s="22"/>
      <c r="AVW87" s="22"/>
      <c r="AVX87" s="22"/>
      <c r="AVY87" s="22"/>
      <c r="AVZ87" s="22"/>
      <c r="AWA87" s="22"/>
      <c r="AWB87" s="22"/>
      <c r="AWC87" s="22"/>
      <c r="AWD87" s="22"/>
      <c r="AWE87" s="22"/>
      <c r="AWF87" s="22"/>
      <c r="AWG87" s="22"/>
      <c r="AWH87" s="22"/>
      <c r="AWI87" s="22"/>
      <c r="AWJ87" s="22"/>
      <c r="AWK87" s="22"/>
      <c r="AWL87" s="22"/>
      <c r="AWM87" s="22"/>
      <c r="AWN87" s="22"/>
      <c r="AWO87" s="22"/>
      <c r="AWP87" s="22"/>
      <c r="AWQ87" s="22"/>
      <c r="AWR87" s="22"/>
      <c r="AWS87" s="22"/>
      <c r="AWT87" s="22"/>
      <c r="AWU87" s="22"/>
      <c r="AWV87" s="22"/>
      <c r="AWW87" s="22"/>
      <c r="AWX87" s="22"/>
      <c r="AWY87" s="22"/>
      <c r="AWZ87" s="22"/>
      <c r="AXA87" s="22"/>
      <c r="AXB87" s="22"/>
      <c r="AXC87" s="22"/>
      <c r="AXD87" s="22"/>
      <c r="AXE87" s="22"/>
      <c r="AXF87" s="22"/>
      <c r="AXG87" s="22"/>
      <c r="AXH87" s="22"/>
      <c r="AXI87" s="22"/>
      <c r="AXJ87" s="22"/>
      <c r="AXK87" s="22"/>
      <c r="AXL87" s="22"/>
      <c r="AXM87" s="22"/>
      <c r="AXN87" s="22"/>
      <c r="AXO87" s="22"/>
      <c r="AXP87" s="22"/>
      <c r="AXQ87" s="22"/>
      <c r="AXR87" s="22"/>
      <c r="AXS87" s="22"/>
      <c r="AXT87" s="22"/>
      <c r="AXU87" s="22"/>
      <c r="AXV87" s="22"/>
      <c r="AXW87" s="22"/>
      <c r="AXX87" s="22"/>
      <c r="AXY87" s="22"/>
      <c r="AXZ87" s="22"/>
      <c r="AYA87" s="22"/>
      <c r="AYB87" s="22"/>
      <c r="AYC87" s="22"/>
      <c r="AYD87" s="22"/>
      <c r="AYE87" s="22"/>
      <c r="AYF87" s="22"/>
      <c r="AYG87" s="22"/>
      <c r="AYH87" s="22"/>
      <c r="AYI87" s="22"/>
      <c r="AYJ87" s="22"/>
      <c r="AYK87" s="22"/>
      <c r="AYL87" s="22"/>
      <c r="AYM87" s="22"/>
      <c r="AYN87" s="22"/>
      <c r="AYO87" s="22"/>
      <c r="AYP87" s="22"/>
      <c r="AYQ87" s="22"/>
      <c r="AYR87" s="22"/>
      <c r="AYS87" s="22"/>
      <c r="AYT87" s="22"/>
      <c r="AYU87" s="22"/>
      <c r="AYV87" s="22"/>
      <c r="AYW87" s="22"/>
      <c r="AYX87" s="22"/>
      <c r="AYY87" s="22"/>
      <c r="AYZ87" s="22"/>
      <c r="AZA87" s="22"/>
      <c r="AZB87" s="22"/>
      <c r="AZC87" s="22"/>
      <c r="AZD87" s="22"/>
      <c r="AZE87" s="22"/>
      <c r="AZF87" s="22"/>
      <c r="AZG87" s="22"/>
      <c r="AZH87" s="22"/>
      <c r="AZI87" s="22"/>
      <c r="AZJ87" s="22"/>
      <c r="AZK87" s="22"/>
      <c r="AZL87" s="22"/>
      <c r="AZM87" s="22"/>
      <c r="AZN87" s="22"/>
      <c r="AZO87" s="22"/>
      <c r="AZP87" s="22"/>
      <c r="AZQ87" s="22"/>
      <c r="AZR87" s="22"/>
      <c r="AZS87" s="22"/>
      <c r="AZT87" s="22"/>
      <c r="AZU87" s="22"/>
      <c r="AZV87" s="22"/>
      <c r="AZW87" s="22"/>
      <c r="AZX87" s="22"/>
      <c r="AZY87" s="22"/>
      <c r="AZZ87" s="22"/>
      <c r="BAA87" s="22"/>
      <c r="BAB87" s="22"/>
      <c r="BAC87" s="22"/>
      <c r="BAD87" s="22"/>
      <c r="BAE87" s="22"/>
      <c r="BAF87" s="22"/>
      <c r="BAG87" s="22"/>
      <c r="BAH87" s="22"/>
      <c r="BAI87" s="22"/>
      <c r="BAJ87" s="22"/>
      <c r="BAK87" s="22"/>
      <c r="BAL87" s="22"/>
      <c r="BAM87" s="22"/>
      <c r="BAN87" s="22"/>
      <c r="BAO87" s="22"/>
      <c r="BAP87" s="22"/>
      <c r="BAQ87" s="22"/>
      <c r="BAR87" s="22"/>
      <c r="BAS87" s="22"/>
      <c r="BAT87" s="22"/>
      <c r="BAU87" s="22"/>
      <c r="BAV87" s="22"/>
      <c r="BAW87" s="22"/>
      <c r="BAX87" s="22"/>
      <c r="BAY87" s="22"/>
      <c r="BAZ87" s="22"/>
      <c r="BBA87" s="22"/>
      <c r="BBB87" s="22"/>
      <c r="BBC87" s="22"/>
      <c r="BBD87" s="22"/>
      <c r="BBE87" s="22"/>
      <c r="BBF87" s="22"/>
      <c r="BBG87" s="22"/>
      <c r="BBH87" s="22"/>
      <c r="BBI87" s="22"/>
      <c r="BBJ87" s="22"/>
      <c r="BBK87" s="22"/>
      <c r="BBL87" s="22"/>
      <c r="BBM87" s="22"/>
      <c r="BBN87" s="22"/>
      <c r="BBO87" s="22"/>
      <c r="BBP87" s="22"/>
      <c r="BBQ87" s="22"/>
      <c r="BBR87" s="22"/>
      <c r="BBS87" s="22"/>
      <c r="BBT87" s="22"/>
      <c r="BBU87" s="22"/>
      <c r="BBV87" s="22"/>
      <c r="BBW87" s="22"/>
      <c r="BBX87" s="22"/>
      <c r="BBY87" s="22"/>
      <c r="BBZ87" s="22"/>
      <c r="BCA87" s="22"/>
      <c r="BCB87" s="22"/>
      <c r="BCC87" s="22"/>
      <c r="BCD87" s="22"/>
      <c r="BCE87" s="22"/>
      <c r="BCF87" s="22"/>
      <c r="BCG87" s="22"/>
      <c r="BCH87" s="22"/>
      <c r="BCI87" s="22"/>
      <c r="BCJ87" s="22"/>
      <c r="BCK87" s="22"/>
      <c r="BCL87" s="22"/>
      <c r="BCM87" s="22"/>
      <c r="BCN87" s="22"/>
      <c r="BCO87" s="22"/>
      <c r="BCP87" s="22"/>
      <c r="BCQ87" s="22"/>
      <c r="BCR87" s="22"/>
      <c r="BCS87" s="22"/>
      <c r="BCT87" s="22"/>
      <c r="BCU87" s="22"/>
      <c r="BCV87" s="22"/>
      <c r="BCW87" s="22"/>
      <c r="BCX87" s="22"/>
      <c r="BCY87" s="22"/>
      <c r="BCZ87" s="22"/>
      <c r="BDA87" s="22"/>
      <c r="BDB87" s="22"/>
      <c r="BDC87" s="22"/>
      <c r="BDD87" s="22"/>
      <c r="BDE87" s="22"/>
      <c r="BDF87" s="22"/>
      <c r="BDG87" s="22"/>
      <c r="BDH87" s="22"/>
      <c r="BDI87" s="22"/>
      <c r="BDJ87" s="22"/>
      <c r="BDK87" s="22"/>
      <c r="BDL87" s="22"/>
      <c r="BDM87" s="22"/>
      <c r="BDN87" s="22"/>
      <c r="BDO87" s="22"/>
      <c r="BDP87" s="22"/>
      <c r="BDQ87" s="22"/>
      <c r="BDR87" s="22"/>
      <c r="BDS87" s="22"/>
      <c r="BDT87" s="22"/>
      <c r="BDU87" s="22"/>
      <c r="BDV87" s="22"/>
      <c r="BDW87" s="22"/>
      <c r="BDX87" s="22"/>
      <c r="BDY87" s="22"/>
      <c r="BDZ87" s="22"/>
      <c r="BEA87" s="22"/>
      <c r="BEB87" s="22"/>
      <c r="BEC87" s="22"/>
      <c r="BED87" s="22"/>
      <c r="BEE87" s="22"/>
      <c r="BEF87" s="22"/>
      <c r="BEG87" s="22"/>
      <c r="BEH87" s="22"/>
      <c r="BEI87" s="22"/>
      <c r="BEJ87" s="22"/>
    </row>
    <row r="88" spans="1:1492" s="22" customFormat="1" ht="15.6" customHeight="1" x14ac:dyDescent="0.3">
      <c r="B88" s="174" t="s">
        <v>227</v>
      </c>
      <c r="C88" s="168"/>
      <c r="D88" s="168"/>
      <c r="E88" s="168"/>
      <c r="F88" s="168"/>
      <c r="G88" s="168"/>
      <c r="H88" s="168"/>
      <c r="I88" s="168"/>
      <c r="J88" s="168"/>
      <c r="K88" s="168"/>
      <c r="L88" s="168"/>
      <c r="M88" s="168"/>
      <c r="N88" s="168"/>
      <c r="O88" s="168"/>
      <c r="P88" s="168"/>
      <c r="Q88" s="168"/>
      <c r="R88" s="168"/>
      <c r="S88" s="168"/>
      <c r="T88" s="168"/>
      <c r="U88" s="168"/>
      <c r="V88" s="168"/>
      <c r="W88" s="168"/>
      <c r="X88" s="168"/>
      <c r="Y88" s="168"/>
      <c r="Z88" s="168"/>
      <c r="AA88" s="168"/>
      <c r="AB88" s="283"/>
      <c r="AC88" s="162"/>
      <c r="AD88" s="333"/>
      <c r="AE88" s="162"/>
      <c r="AF88" s="278"/>
      <c r="AG88" s="164" t="s">
        <v>259</v>
      </c>
      <c r="AH88" s="285"/>
      <c r="AI88" s="164"/>
      <c r="AJ88" s="156">
        <v>8.17</v>
      </c>
      <c r="AK88" s="164" t="s">
        <v>269</v>
      </c>
      <c r="AL88" s="163"/>
      <c r="AM88" s="164"/>
      <c r="AN88" s="288">
        <v>8.01</v>
      </c>
      <c r="AO88" s="164" t="s">
        <v>269</v>
      </c>
      <c r="AP88" s="163"/>
      <c r="AQ88" s="164"/>
      <c r="AR88" s="288">
        <v>8.01</v>
      </c>
      <c r="AS88" s="164" t="s">
        <v>269</v>
      </c>
      <c r="AT88" s="163"/>
      <c r="AU88" s="164"/>
      <c r="AV88" s="156">
        <v>8.01</v>
      </c>
      <c r="AW88" s="164" t="s">
        <v>269</v>
      </c>
      <c r="AX88" s="163"/>
      <c r="AY88" s="164"/>
      <c r="AZ88" s="156">
        <v>8.01</v>
      </c>
      <c r="BA88" s="164" t="s">
        <v>269</v>
      </c>
      <c r="BB88" s="163"/>
      <c r="BC88" s="164"/>
      <c r="BD88" s="163">
        <v>7.85</v>
      </c>
      <c r="BE88" s="164" t="s">
        <v>269</v>
      </c>
      <c r="BF88" s="163"/>
      <c r="BG88" s="164"/>
      <c r="BH88" s="163">
        <v>7.85</v>
      </c>
      <c r="BI88" s="164" t="s">
        <v>269</v>
      </c>
      <c r="BJ88" s="163"/>
      <c r="BK88" s="164"/>
      <c r="BL88" s="163">
        <v>7.85</v>
      </c>
      <c r="BM88" s="164" t="s">
        <v>269</v>
      </c>
      <c r="BN88" s="163"/>
      <c r="BO88" s="164"/>
      <c r="BP88" s="163">
        <v>7.85</v>
      </c>
      <c r="BQ88" s="164" t="s">
        <v>269</v>
      </c>
      <c r="BR88" s="163"/>
      <c r="BS88" s="164"/>
      <c r="BT88" s="215">
        <v>7.7</v>
      </c>
      <c r="BU88" s="164" t="s">
        <v>269</v>
      </c>
      <c r="BV88" s="163"/>
      <c r="BW88" s="164"/>
      <c r="BX88" s="215">
        <v>7.7</v>
      </c>
      <c r="BY88" s="164" t="s">
        <v>269</v>
      </c>
      <c r="BZ88" s="163"/>
      <c r="CA88" s="164"/>
      <c r="CB88" s="163">
        <v>7.55</v>
      </c>
      <c r="CC88" s="164" t="s">
        <v>269</v>
      </c>
      <c r="CD88" s="163"/>
      <c r="CE88" s="164"/>
      <c r="CG88" s="163">
        <v>7.4</v>
      </c>
      <c r="CH88" s="164" t="s">
        <v>269</v>
      </c>
      <c r="CI88" s="163"/>
      <c r="CJ88" s="164"/>
    </row>
    <row r="89" spans="1:1492" s="22" customFormat="1" ht="15.6" customHeight="1" x14ac:dyDescent="0.3">
      <c r="B89" s="174" t="s">
        <v>229</v>
      </c>
      <c r="C89" s="168"/>
      <c r="D89" s="168"/>
      <c r="E89" s="168"/>
      <c r="F89" s="168"/>
      <c r="G89" s="168"/>
      <c r="H89" s="168"/>
      <c r="I89" s="168"/>
      <c r="J89" s="168"/>
      <c r="K89" s="168"/>
      <c r="L89" s="168"/>
      <c r="M89" s="168"/>
      <c r="N89" s="168"/>
      <c r="O89" s="168"/>
      <c r="P89" s="168"/>
      <c r="Q89" s="168"/>
      <c r="R89" s="168"/>
      <c r="S89" s="168"/>
      <c r="T89" s="168"/>
      <c r="U89" s="168"/>
      <c r="V89" s="168"/>
      <c r="W89" s="168"/>
      <c r="X89" s="168"/>
      <c r="Y89" s="168"/>
      <c r="Z89" s="168"/>
      <c r="AA89" s="168"/>
      <c r="AB89" s="283"/>
      <c r="AC89" s="162"/>
      <c r="AD89" s="333"/>
      <c r="AE89" s="162"/>
      <c r="AF89" s="278"/>
      <c r="AG89" s="164" t="s">
        <v>259</v>
      </c>
      <c r="AH89" s="285"/>
      <c r="AI89" s="164"/>
      <c r="AJ89" s="156">
        <v>73.16</v>
      </c>
      <c r="AK89" s="164" t="s">
        <v>269</v>
      </c>
      <c r="AL89" s="163"/>
      <c r="AM89" s="164"/>
      <c r="AN89" s="288">
        <v>71.73</v>
      </c>
      <c r="AO89" s="164" t="s">
        <v>269</v>
      </c>
      <c r="AP89" s="163"/>
      <c r="AQ89" s="164"/>
      <c r="AR89" s="288">
        <v>71.73</v>
      </c>
      <c r="AS89" s="164" t="s">
        <v>269</v>
      </c>
      <c r="AT89" s="163"/>
      <c r="AU89" s="164"/>
      <c r="AV89" s="156">
        <v>71.73</v>
      </c>
      <c r="AW89" s="164" t="s">
        <v>269</v>
      </c>
      <c r="AX89" s="163"/>
      <c r="AY89" s="164"/>
      <c r="AZ89" s="156">
        <v>71.73</v>
      </c>
      <c r="BA89" s="164" t="s">
        <v>269</v>
      </c>
      <c r="BB89" s="163"/>
      <c r="BC89" s="164"/>
      <c r="BD89" s="163">
        <v>70.319999999999993</v>
      </c>
      <c r="BE89" s="164" t="s">
        <v>269</v>
      </c>
      <c r="BF89" s="163"/>
      <c r="BG89" s="164"/>
      <c r="BH89" s="163">
        <v>64.61</v>
      </c>
      <c r="BI89" s="164" t="s">
        <v>269</v>
      </c>
      <c r="BJ89" s="163"/>
      <c r="BK89" s="164"/>
      <c r="BL89" s="163">
        <v>64.61</v>
      </c>
      <c r="BM89" s="164" t="s">
        <v>269</v>
      </c>
      <c r="BN89" s="163"/>
      <c r="BO89" s="164"/>
      <c r="BP89" s="163">
        <v>64.61</v>
      </c>
      <c r="BQ89" s="164" t="s">
        <v>269</v>
      </c>
      <c r="BR89" s="163"/>
      <c r="BS89" s="164"/>
      <c r="BT89" s="215">
        <v>63.34</v>
      </c>
      <c r="BU89" s="164" t="s">
        <v>269</v>
      </c>
      <c r="BV89" s="163"/>
      <c r="BW89" s="164"/>
      <c r="BX89" s="215">
        <v>63.34</v>
      </c>
      <c r="BY89" s="164" t="s">
        <v>269</v>
      </c>
      <c r="BZ89" s="163"/>
      <c r="CA89" s="164"/>
      <c r="CB89" s="163">
        <v>62.1</v>
      </c>
      <c r="CC89" s="164" t="s">
        <v>269</v>
      </c>
      <c r="CD89" s="163"/>
      <c r="CE89" s="164"/>
      <c r="CG89" s="163">
        <v>60.88</v>
      </c>
      <c r="CH89" s="164" t="s">
        <v>269</v>
      </c>
      <c r="CI89" s="163"/>
      <c r="CJ89" s="164"/>
    </row>
    <row r="90" spans="1:1492" ht="15.6" customHeight="1" x14ac:dyDescent="0.3">
      <c r="B90" s="548" t="s">
        <v>248</v>
      </c>
      <c r="X90" s="213"/>
      <c r="Z90" s="213"/>
      <c r="AB90" s="149"/>
      <c r="AC90" s="400"/>
      <c r="AD90" s="337"/>
      <c r="AE90" s="400"/>
      <c r="AF90" s="278"/>
      <c r="AG90" s="164" t="s">
        <v>264</v>
      </c>
      <c r="AH90" s="288"/>
      <c r="AI90" s="164" t="s">
        <v>259</v>
      </c>
      <c r="AJ90" s="180">
        <v>2325.38</v>
      </c>
      <c r="AK90" s="155" t="s">
        <v>234</v>
      </c>
      <c r="AL90" s="180">
        <v>30.17</v>
      </c>
      <c r="AM90" s="155" t="s">
        <v>269</v>
      </c>
      <c r="AN90" s="180">
        <v>2325.38</v>
      </c>
      <c r="AO90" s="155" t="s">
        <v>234</v>
      </c>
      <c r="AP90" s="180">
        <v>29.58</v>
      </c>
      <c r="AQ90" s="155" t="s">
        <v>269</v>
      </c>
      <c r="AR90" s="180">
        <v>2325.38</v>
      </c>
      <c r="AS90" s="155" t="s">
        <v>234</v>
      </c>
      <c r="AT90" s="180">
        <v>29.58</v>
      </c>
      <c r="AU90" s="155" t="s">
        <v>269</v>
      </c>
      <c r="AV90" s="180">
        <v>2325.38</v>
      </c>
      <c r="AW90" s="155" t="s">
        <v>234</v>
      </c>
      <c r="AX90" s="180">
        <v>29.58</v>
      </c>
      <c r="AY90" s="155" t="s">
        <v>269</v>
      </c>
      <c r="AZ90" s="180">
        <v>2387.25</v>
      </c>
      <c r="BA90" s="155" t="s">
        <v>234</v>
      </c>
      <c r="BB90" s="180">
        <v>29.58</v>
      </c>
      <c r="BC90" s="155" t="s">
        <v>269</v>
      </c>
      <c r="BD90" s="180">
        <v>2387.25</v>
      </c>
      <c r="BE90" s="155" t="s">
        <v>234</v>
      </c>
      <c r="BF90" s="180">
        <v>29</v>
      </c>
      <c r="BG90" s="155" t="s">
        <v>269</v>
      </c>
      <c r="BH90" s="180">
        <v>2188.6799999999998</v>
      </c>
      <c r="BI90" s="155" t="s">
        <v>234</v>
      </c>
      <c r="BJ90" s="180">
        <v>29</v>
      </c>
      <c r="BK90" s="155" t="s">
        <v>269</v>
      </c>
      <c r="BL90" s="180">
        <v>2188.6799999999998</v>
      </c>
      <c r="BM90" s="155" t="s">
        <v>234</v>
      </c>
      <c r="BN90" s="180">
        <v>29</v>
      </c>
      <c r="BO90" s="155" t="s">
        <v>269</v>
      </c>
      <c r="BP90" s="180">
        <v>2116.44</v>
      </c>
      <c r="BQ90" s="155" t="s">
        <v>234</v>
      </c>
      <c r="BR90" s="180">
        <v>29</v>
      </c>
      <c r="BS90" s="155" t="s">
        <v>269</v>
      </c>
      <c r="BT90" s="180">
        <v>2116.44</v>
      </c>
      <c r="BU90" s="155" t="s">
        <v>234</v>
      </c>
      <c r="BV90" s="154">
        <v>28.43</v>
      </c>
      <c r="BW90" s="155" t="s">
        <v>269</v>
      </c>
      <c r="BX90" s="158">
        <v>2448.4</v>
      </c>
      <c r="BY90" s="155" t="s">
        <v>234</v>
      </c>
      <c r="BZ90" s="154">
        <v>28.43</v>
      </c>
      <c r="CA90" s="155" t="s">
        <v>269</v>
      </c>
      <c r="CB90" s="158">
        <v>2272.61</v>
      </c>
      <c r="CC90" s="155" t="s">
        <v>234</v>
      </c>
      <c r="CD90" s="154">
        <v>27.87</v>
      </c>
      <c r="CE90" s="155" t="s">
        <v>269</v>
      </c>
      <c r="CF90"/>
      <c r="CG90" s="158">
        <v>2272.61</v>
      </c>
      <c r="CH90" s="155" t="s">
        <v>234</v>
      </c>
      <c r="CI90" s="154">
        <v>27.32</v>
      </c>
      <c r="CJ90" s="155" t="s">
        <v>269</v>
      </c>
    </row>
    <row r="91" spans="1:1492" ht="15.6" customHeight="1" x14ac:dyDescent="0.3">
      <c r="B91" s="555"/>
      <c r="X91" s="213"/>
      <c r="Z91" s="213"/>
      <c r="AB91" s="149"/>
      <c r="AC91" s="400"/>
      <c r="AD91" s="337"/>
      <c r="AE91" s="400"/>
      <c r="AF91" s="278"/>
      <c r="AG91" s="164"/>
      <c r="AI91" s="155"/>
      <c r="AJ91" s="154">
        <v>4650.76</v>
      </c>
      <c r="AK91" s="155" t="s">
        <v>237</v>
      </c>
      <c r="AL91" s="154"/>
      <c r="AM91" s="155"/>
      <c r="AN91" s="154">
        <v>4650.76</v>
      </c>
      <c r="AO91" s="155" t="s">
        <v>237</v>
      </c>
      <c r="AP91" s="154"/>
      <c r="AQ91" s="155"/>
      <c r="AR91" s="154">
        <v>4650.76</v>
      </c>
      <c r="AS91" s="155" t="s">
        <v>237</v>
      </c>
      <c r="AT91" s="154"/>
      <c r="AU91" s="155"/>
      <c r="AV91" s="154">
        <v>4650.76</v>
      </c>
      <c r="AW91" s="155" t="s">
        <v>237</v>
      </c>
      <c r="AX91" s="154"/>
      <c r="AY91" s="155"/>
      <c r="AZ91" s="154">
        <v>4774.5</v>
      </c>
      <c r="BA91" s="155" t="s">
        <v>237</v>
      </c>
      <c r="BB91" s="154"/>
      <c r="BC91" s="155"/>
      <c r="BD91" s="154">
        <v>4774.5</v>
      </c>
      <c r="BE91" s="155" t="s">
        <v>237</v>
      </c>
      <c r="BF91" s="154"/>
      <c r="BG91" s="155"/>
      <c r="BH91" s="154">
        <v>4377.3599999999997</v>
      </c>
      <c r="BI91" s="155" t="s">
        <v>237</v>
      </c>
      <c r="BJ91" s="154"/>
      <c r="BK91" s="155"/>
      <c r="BL91" s="154">
        <v>4377.3599999999997</v>
      </c>
      <c r="BM91" s="155" t="s">
        <v>237</v>
      </c>
      <c r="BN91" s="154"/>
      <c r="BO91" s="155"/>
      <c r="BP91" s="154">
        <v>4232.88</v>
      </c>
      <c r="BQ91" s="155" t="s">
        <v>237</v>
      </c>
      <c r="BR91" s="154"/>
      <c r="BS91" s="155"/>
      <c r="BT91" s="154">
        <v>4232.88</v>
      </c>
      <c r="BU91" s="155" t="s">
        <v>237</v>
      </c>
      <c r="BV91" s="154"/>
      <c r="BW91" s="155"/>
      <c r="BX91" s="158">
        <v>4896.8</v>
      </c>
      <c r="BY91" s="155" t="s">
        <v>237</v>
      </c>
      <c r="BZ91" s="154"/>
      <c r="CA91" s="155"/>
      <c r="CB91" s="158">
        <v>4545.22</v>
      </c>
      <c r="CC91" s="155" t="s">
        <v>237</v>
      </c>
      <c r="CD91" s="154"/>
      <c r="CE91" s="155"/>
      <c r="CF91"/>
      <c r="CG91" s="158">
        <v>4545.22</v>
      </c>
      <c r="CH91" s="155" t="s">
        <v>237</v>
      </c>
      <c r="CI91" s="154"/>
      <c r="CJ91" s="155"/>
    </row>
    <row r="92" spans="1:1492" s="113" customFormat="1" ht="15.6" customHeight="1" x14ac:dyDescent="0.3">
      <c r="B92" s="549"/>
      <c r="C92" s="159"/>
      <c r="D92" s="159"/>
      <c r="E92" s="159"/>
      <c r="F92" s="159"/>
      <c r="G92" s="159"/>
      <c r="H92" s="159"/>
      <c r="I92" s="159"/>
      <c r="J92" s="159"/>
      <c r="K92" s="159"/>
      <c r="L92" s="159"/>
      <c r="M92" s="159"/>
      <c r="N92" s="159"/>
      <c r="O92" s="159"/>
      <c r="P92" s="159"/>
      <c r="Q92" s="159"/>
      <c r="R92" s="159"/>
      <c r="S92" s="159"/>
      <c r="T92" s="159"/>
      <c r="U92" s="159"/>
      <c r="V92" s="159"/>
      <c r="W92" s="159"/>
      <c r="X92" s="159"/>
      <c r="Y92" s="159"/>
      <c r="Z92" s="159"/>
      <c r="AA92" s="159"/>
      <c r="AB92" s="285"/>
      <c r="AC92" s="401"/>
      <c r="AD92" s="335"/>
      <c r="AE92" s="401"/>
      <c r="AF92" s="278"/>
      <c r="AG92" s="164"/>
      <c r="AH92" s="285"/>
      <c r="AI92" s="157"/>
      <c r="AJ92" s="156">
        <v>6976.14</v>
      </c>
      <c r="AK92" s="157" t="s">
        <v>238</v>
      </c>
      <c r="AL92" s="156"/>
      <c r="AM92" s="157"/>
      <c r="AN92" s="156">
        <v>6976.14</v>
      </c>
      <c r="AO92" s="157" t="s">
        <v>238</v>
      </c>
      <c r="AP92" s="156"/>
      <c r="AQ92" s="157"/>
      <c r="AR92" s="156">
        <v>6976.14</v>
      </c>
      <c r="AS92" s="157" t="s">
        <v>238</v>
      </c>
      <c r="AT92" s="156"/>
      <c r="AU92" s="157"/>
      <c r="AV92" s="156">
        <v>6976.14</v>
      </c>
      <c r="AW92" s="157" t="s">
        <v>238</v>
      </c>
      <c r="AX92" s="156"/>
      <c r="AY92" s="157"/>
      <c r="AZ92" s="156">
        <v>7161.75</v>
      </c>
      <c r="BA92" s="157" t="s">
        <v>238</v>
      </c>
      <c r="BB92" s="156"/>
      <c r="BC92" s="157"/>
      <c r="BD92" s="156">
        <v>7161.75</v>
      </c>
      <c r="BE92" s="157" t="s">
        <v>238</v>
      </c>
      <c r="BF92" s="156"/>
      <c r="BG92" s="157"/>
      <c r="BH92" s="156">
        <v>6566.04</v>
      </c>
      <c r="BI92" s="157" t="s">
        <v>238</v>
      </c>
      <c r="BJ92" s="156"/>
      <c r="BK92" s="157"/>
      <c r="BL92" s="156">
        <v>6566.04</v>
      </c>
      <c r="BM92" s="157" t="s">
        <v>238</v>
      </c>
      <c r="BN92" s="156"/>
      <c r="BO92" s="157"/>
      <c r="BP92" s="156">
        <v>6349.32</v>
      </c>
      <c r="BQ92" s="157" t="s">
        <v>238</v>
      </c>
      <c r="BR92" s="156"/>
      <c r="BS92" s="157"/>
      <c r="BT92" s="156">
        <v>6349.32</v>
      </c>
      <c r="BU92" s="157" t="s">
        <v>238</v>
      </c>
      <c r="BV92" s="156"/>
      <c r="BW92" s="157"/>
      <c r="BX92" s="161">
        <v>7345.2</v>
      </c>
      <c r="BY92" s="157" t="s">
        <v>238</v>
      </c>
      <c r="BZ92" s="156"/>
      <c r="CA92" s="157"/>
      <c r="CB92" s="161">
        <v>6817.83</v>
      </c>
      <c r="CC92" s="157" t="s">
        <v>238</v>
      </c>
      <c r="CD92" s="156"/>
      <c r="CE92" s="157"/>
      <c r="CG92" s="161">
        <v>6817.83</v>
      </c>
      <c r="CH92" s="157" t="s">
        <v>238</v>
      </c>
      <c r="CI92" s="156"/>
      <c r="CJ92" s="157"/>
    </row>
    <row r="93" spans="1:1492" s="113" customFormat="1" ht="27.6" customHeight="1" x14ac:dyDescent="0.3">
      <c r="B93" s="398" t="s">
        <v>239</v>
      </c>
      <c r="C93" s="159"/>
      <c r="D93" s="159"/>
      <c r="E93" s="159"/>
      <c r="F93" s="159"/>
      <c r="G93" s="159"/>
      <c r="H93" s="159"/>
      <c r="I93" s="159"/>
      <c r="J93" s="159"/>
      <c r="K93" s="159"/>
      <c r="L93" s="159"/>
      <c r="M93" s="159"/>
      <c r="N93" s="159"/>
      <c r="O93" s="159"/>
      <c r="P93" s="159"/>
      <c r="Q93" s="159"/>
      <c r="R93" s="159"/>
      <c r="S93" s="159"/>
      <c r="T93" s="159"/>
      <c r="U93" s="159"/>
      <c r="V93" s="159"/>
      <c r="W93" s="159"/>
      <c r="X93" s="159"/>
      <c r="Y93" s="159"/>
      <c r="Z93" s="159"/>
      <c r="AA93" s="159"/>
      <c r="AB93" s="285"/>
      <c r="AC93" s="401"/>
      <c r="AD93" s="335"/>
      <c r="AE93" s="401"/>
      <c r="AF93" s="278"/>
      <c r="AG93" s="164" t="s">
        <v>259</v>
      </c>
      <c r="AH93" s="278"/>
      <c r="AI93" s="164" t="s">
        <v>259</v>
      </c>
      <c r="AJ93" s="285">
        <v>85.57</v>
      </c>
      <c r="AK93" s="164" t="s">
        <v>269</v>
      </c>
      <c r="AL93" s="341">
        <v>172.15</v>
      </c>
      <c r="AM93" s="175" t="s">
        <v>265</v>
      </c>
      <c r="AN93" s="156">
        <v>83.89</v>
      </c>
      <c r="AO93" s="164" t="s">
        <v>269</v>
      </c>
      <c r="AP93" s="341">
        <v>168.77</v>
      </c>
      <c r="AQ93" s="164" t="s">
        <v>266</v>
      </c>
      <c r="AR93" s="156">
        <v>83.89</v>
      </c>
      <c r="AS93" s="164" t="s">
        <v>269</v>
      </c>
      <c r="AT93" s="156"/>
      <c r="AU93" s="157"/>
      <c r="AV93" s="156"/>
      <c r="AW93" s="157"/>
      <c r="AX93" s="156"/>
      <c r="AY93" s="157"/>
      <c r="AZ93" s="156"/>
      <c r="BA93" s="157"/>
      <c r="BB93" s="156"/>
      <c r="BC93" s="157"/>
      <c r="BD93" s="161"/>
      <c r="BE93" s="157"/>
      <c r="BF93" s="156"/>
      <c r="BG93" s="157"/>
      <c r="BH93" s="161"/>
      <c r="BI93" s="157"/>
      <c r="BJ93" s="156"/>
      <c r="BK93" s="157"/>
      <c r="BL93" s="161"/>
      <c r="BM93" s="157"/>
      <c r="BN93" s="156"/>
      <c r="BO93" s="157"/>
      <c r="BP93" s="161"/>
      <c r="BQ93" s="157"/>
      <c r="BR93" s="156"/>
      <c r="BS93" s="157"/>
      <c r="BT93" s="161"/>
      <c r="BU93" s="157"/>
      <c r="BV93" s="156"/>
      <c r="BW93" s="157"/>
      <c r="BX93" s="161"/>
      <c r="BY93" s="157"/>
      <c r="BZ93" s="156"/>
      <c r="CA93" s="157"/>
      <c r="CB93" s="161"/>
      <c r="CC93" s="157"/>
      <c r="CD93" s="156"/>
      <c r="CE93" s="157"/>
      <c r="CG93" s="161"/>
      <c r="CH93" s="157"/>
      <c r="CI93" s="156"/>
      <c r="CJ93" s="157"/>
    </row>
    <row r="94" spans="1:1492" ht="15.6" customHeight="1" x14ac:dyDescent="0.3">
      <c r="B94" s="397"/>
      <c r="X94" s="213"/>
      <c r="Z94" s="213"/>
      <c r="AB94" s="149"/>
      <c r="AC94" s="400"/>
      <c r="AD94" s="337"/>
      <c r="AE94" s="400"/>
      <c r="AF94" s="278"/>
      <c r="AG94" s="155"/>
      <c r="AI94" s="155"/>
      <c r="AJ94" s="278"/>
      <c r="AK94" s="155"/>
      <c r="AM94" s="155"/>
      <c r="AN94" s="158"/>
      <c r="AO94" s="155"/>
      <c r="AP94" s="154"/>
      <c r="AQ94" s="155"/>
      <c r="AR94" s="158"/>
      <c r="AS94" s="155"/>
      <c r="AT94" s="154"/>
      <c r="AU94" s="155"/>
      <c r="AV94" s="158"/>
      <c r="AW94" s="155"/>
      <c r="AX94" s="154"/>
      <c r="AY94" s="155"/>
      <c r="AZ94" s="158"/>
      <c r="BA94" s="155"/>
      <c r="BB94" s="154"/>
      <c r="BC94" s="155"/>
      <c r="BD94" s="158"/>
      <c r="BE94" s="155"/>
      <c r="BF94" s="154"/>
      <c r="BG94" s="155"/>
      <c r="BH94" s="158"/>
      <c r="BI94" s="155"/>
      <c r="BJ94" s="154"/>
      <c r="BK94" s="155"/>
      <c r="BL94" s="158"/>
      <c r="BM94" s="155"/>
      <c r="BN94" s="154"/>
      <c r="BO94" s="155"/>
      <c r="BP94" s="158"/>
      <c r="BQ94" s="155"/>
      <c r="BR94" s="154"/>
      <c r="BS94" s="155"/>
      <c r="BT94" s="158"/>
      <c r="BU94" s="155"/>
      <c r="BV94" s="154"/>
      <c r="BW94" s="155"/>
      <c r="BX94" s="158"/>
      <c r="BY94" s="155"/>
      <c r="BZ94" s="154"/>
      <c r="CA94" s="155"/>
      <c r="CB94" s="154"/>
      <c r="CC94" s="155"/>
      <c r="CD94" s="154"/>
      <c r="CE94" s="155"/>
      <c r="CF94"/>
      <c r="CG94" s="154"/>
      <c r="CH94" s="155"/>
      <c r="CI94" s="154"/>
      <c r="CJ94" s="155"/>
    </row>
    <row r="95" spans="1:1492" s="151" customFormat="1" ht="15.6" customHeight="1" x14ac:dyDescent="0.3">
      <c r="A95" s="151" t="s">
        <v>270</v>
      </c>
      <c r="B95" s="170"/>
      <c r="C95" s="165"/>
      <c r="D95" s="165"/>
      <c r="E95" s="165"/>
      <c r="F95" s="165"/>
      <c r="G95" s="165"/>
      <c r="H95" s="165"/>
      <c r="I95" s="165"/>
      <c r="J95" s="165"/>
      <c r="K95" s="165"/>
      <c r="L95" s="165"/>
      <c r="M95" s="165"/>
      <c r="N95" s="165"/>
      <c r="O95" s="165"/>
      <c r="P95" s="165"/>
      <c r="Q95" s="165"/>
      <c r="R95" s="165"/>
      <c r="S95" s="165"/>
      <c r="T95" s="165"/>
      <c r="U95" s="165"/>
      <c r="V95" s="165"/>
      <c r="W95" s="165"/>
      <c r="X95" s="165"/>
      <c r="Y95" s="165"/>
      <c r="Z95" s="165"/>
      <c r="AA95" s="165"/>
      <c r="AB95" s="330"/>
      <c r="AC95" s="165"/>
      <c r="AD95" s="330"/>
      <c r="AE95" s="165"/>
      <c r="AF95" s="282"/>
      <c r="AG95" s="167"/>
      <c r="AH95" s="282"/>
      <c r="AI95" s="167"/>
      <c r="AJ95" s="282"/>
      <c r="AK95" s="167"/>
      <c r="AL95" s="282"/>
      <c r="AM95" s="167"/>
      <c r="AN95" s="214"/>
      <c r="AO95" s="167"/>
      <c r="AP95" s="166"/>
      <c r="AQ95" s="167"/>
      <c r="AR95" s="214"/>
      <c r="AS95" s="167"/>
      <c r="AT95" s="166"/>
      <c r="AU95" s="167"/>
      <c r="AV95" s="214"/>
      <c r="AW95" s="167"/>
      <c r="AX95" s="166"/>
      <c r="AY95" s="167"/>
      <c r="AZ95" s="214"/>
      <c r="BA95" s="167"/>
      <c r="BB95" s="166"/>
      <c r="BC95" s="167"/>
      <c r="BD95" s="214"/>
      <c r="BE95" s="167"/>
      <c r="BF95" s="166"/>
      <c r="BG95" s="167"/>
      <c r="BH95" s="214"/>
      <c r="BI95" s="167"/>
      <c r="BJ95" s="166"/>
      <c r="BK95" s="167"/>
      <c r="BL95" s="214"/>
      <c r="BM95" s="167"/>
      <c r="BN95" s="166"/>
      <c r="BO95" s="167"/>
      <c r="BP95" s="214"/>
      <c r="BQ95" s="167"/>
      <c r="BR95" s="166"/>
      <c r="BS95" s="167"/>
      <c r="BT95" s="214"/>
      <c r="BU95" s="167"/>
      <c r="BV95" s="166"/>
      <c r="BW95" s="167"/>
      <c r="BX95" s="214"/>
      <c r="BY95" s="167"/>
      <c r="BZ95" s="166"/>
      <c r="CA95" s="167"/>
      <c r="CB95" s="166"/>
      <c r="CC95" s="167"/>
      <c r="CD95" s="166"/>
      <c r="CE95" s="167"/>
      <c r="CG95" s="166"/>
      <c r="CH95" s="167"/>
      <c r="CI95" s="166"/>
      <c r="CJ95" s="167"/>
      <c r="CK95" s="22"/>
      <c r="CL95" s="22"/>
      <c r="CM95" s="22"/>
      <c r="CN95" s="22"/>
      <c r="CO95" s="22"/>
      <c r="CP95" s="22"/>
      <c r="CQ95" s="22"/>
      <c r="CR95" s="22"/>
      <c r="CS95" s="22"/>
      <c r="CT95" s="22"/>
      <c r="CU95" s="22"/>
      <c r="CV95" s="22"/>
      <c r="CW95" s="22"/>
      <c r="CX95" s="22"/>
      <c r="CY95" s="22"/>
      <c r="CZ95" s="22"/>
      <c r="DA95" s="22"/>
      <c r="DB95" s="22"/>
      <c r="DC95" s="22"/>
      <c r="DD95" s="22"/>
      <c r="DE95" s="22"/>
      <c r="DF95" s="22"/>
      <c r="DG95" s="22"/>
      <c r="DH95" s="22"/>
      <c r="DI95" s="22"/>
      <c r="DJ95" s="22"/>
      <c r="DK95" s="22"/>
      <c r="DL95" s="22"/>
      <c r="DM95" s="22"/>
      <c r="DN95" s="22"/>
      <c r="DO95" s="22"/>
      <c r="DP95" s="22"/>
      <c r="DQ95" s="22"/>
      <c r="DR95" s="22"/>
      <c r="DS95" s="22"/>
      <c r="DT95" s="22"/>
      <c r="DU95" s="22"/>
      <c r="DV95" s="22"/>
      <c r="DW95" s="22"/>
      <c r="DX95" s="22"/>
      <c r="DY95" s="22"/>
      <c r="DZ95" s="22"/>
      <c r="EA95" s="22"/>
      <c r="EB95" s="22"/>
      <c r="EC95" s="22"/>
      <c r="ED95" s="22"/>
      <c r="EE95" s="22"/>
      <c r="EF95" s="22"/>
      <c r="EG95" s="22"/>
      <c r="EH95" s="22"/>
      <c r="EI95" s="22"/>
      <c r="EJ95" s="22"/>
      <c r="EK95" s="22"/>
      <c r="EL95" s="22"/>
      <c r="EM95" s="22"/>
      <c r="EN95" s="22"/>
      <c r="EO95" s="22"/>
      <c r="EP95" s="22"/>
      <c r="EQ95" s="22"/>
      <c r="ER95" s="22"/>
      <c r="ES95" s="22"/>
      <c r="ET95" s="22"/>
      <c r="EU95" s="22"/>
      <c r="EV95" s="22"/>
      <c r="EW95" s="22"/>
      <c r="EX95" s="22"/>
      <c r="EY95" s="22"/>
      <c r="EZ95" s="22"/>
      <c r="FA95" s="22"/>
      <c r="FB95" s="22"/>
      <c r="FC95" s="22"/>
      <c r="FD95" s="22"/>
      <c r="FE95" s="22"/>
      <c r="FF95" s="22"/>
      <c r="FG95" s="22"/>
      <c r="FH95" s="22"/>
      <c r="FI95" s="22"/>
      <c r="FJ95" s="22"/>
      <c r="FK95" s="22"/>
      <c r="FL95" s="22"/>
      <c r="FM95" s="22"/>
      <c r="FN95" s="22"/>
      <c r="FO95" s="22"/>
      <c r="FP95" s="22"/>
      <c r="FQ95" s="22"/>
      <c r="FR95" s="22"/>
      <c r="FS95" s="22"/>
      <c r="FT95" s="22"/>
      <c r="FU95" s="22"/>
      <c r="FV95" s="22"/>
      <c r="FW95" s="22"/>
      <c r="FX95" s="22"/>
      <c r="FY95" s="22"/>
      <c r="FZ95" s="22"/>
      <c r="GA95" s="22"/>
      <c r="GB95" s="22"/>
      <c r="GC95" s="22"/>
      <c r="GD95" s="22"/>
      <c r="GE95" s="22"/>
      <c r="GF95" s="22"/>
      <c r="GG95" s="22"/>
      <c r="GH95" s="22"/>
      <c r="GI95" s="22"/>
      <c r="GJ95" s="22"/>
      <c r="GK95" s="22"/>
      <c r="GL95" s="22"/>
      <c r="GM95" s="22"/>
      <c r="GN95" s="22"/>
      <c r="GO95" s="22"/>
      <c r="GP95" s="22"/>
      <c r="GQ95" s="22"/>
      <c r="GR95" s="22"/>
      <c r="GS95" s="22"/>
      <c r="GT95" s="22"/>
      <c r="GU95" s="22"/>
      <c r="GV95" s="22"/>
      <c r="GW95" s="22"/>
      <c r="GX95" s="22"/>
      <c r="GY95" s="22"/>
      <c r="GZ95" s="22"/>
      <c r="HA95" s="22"/>
      <c r="HB95" s="22"/>
      <c r="HC95" s="22"/>
      <c r="HD95" s="22"/>
      <c r="HE95" s="22"/>
      <c r="HF95" s="22"/>
      <c r="HG95" s="22"/>
      <c r="HH95" s="22"/>
      <c r="HI95" s="22"/>
      <c r="HJ95" s="22"/>
      <c r="HK95" s="22"/>
      <c r="HL95" s="22"/>
      <c r="HM95" s="22"/>
      <c r="HN95" s="22"/>
      <c r="HO95" s="22"/>
      <c r="HP95" s="22"/>
      <c r="HQ95" s="22"/>
      <c r="HR95" s="22"/>
      <c r="HS95" s="22"/>
      <c r="HT95" s="22"/>
      <c r="HU95" s="22"/>
      <c r="HV95" s="22"/>
      <c r="HW95" s="22"/>
      <c r="HX95" s="22"/>
      <c r="HY95" s="22"/>
      <c r="HZ95" s="22"/>
      <c r="IA95" s="22"/>
      <c r="IB95" s="22"/>
      <c r="IC95" s="22"/>
      <c r="ID95" s="22"/>
      <c r="IE95" s="22"/>
      <c r="IF95" s="22"/>
      <c r="IG95" s="22"/>
      <c r="IH95" s="22"/>
      <c r="II95" s="22"/>
      <c r="IJ95" s="22"/>
      <c r="IK95" s="22"/>
      <c r="IL95" s="22"/>
      <c r="IM95" s="22"/>
      <c r="IN95" s="22"/>
      <c r="IO95" s="22"/>
      <c r="IP95" s="22"/>
      <c r="IQ95" s="22"/>
      <c r="IR95" s="22"/>
      <c r="IS95" s="22"/>
      <c r="IT95" s="22"/>
      <c r="IU95" s="22"/>
      <c r="IV95" s="22"/>
      <c r="IW95" s="22"/>
      <c r="IX95" s="22"/>
      <c r="IY95" s="22"/>
      <c r="IZ95" s="22"/>
      <c r="JA95" s="22"/>
      <c r="JB95" s="22"/>
      <c r="JC95" s="22"/>
      <c r="JD95" s="22"/>
      <c r="JE95" s="22"/>
      <c r="JF95" s="22"/>
      <c r="JG95" s="22"/>
      <c r="JH95" s="22"/>
      <c r="JI95" s="22"/>
      <c r="JJ95" s="22"/>
      <c r="JK95" s="22"/>
      <c r="JL95" s="22"/>
      <c r="JM95" s="22"/>
      <c r="JN95" s="22"/>
      <c r="JO95" s="22"/>
      <c r="JP95" s="22"/>
      <c r="JQ95" s="22"/>
      <c r="JR95" s="22"/>
      <c r="JS95" s="22"/>
      <c r="JT95" s="22"/>
      <c r="JU95" s="22"/>
      <c r="JV95" s="22"/>
      <c r="JW95" s="22"/>
      <c r="JX95" s="22"/>
      <c r="JY95" s="22"/>
      <c r="JZ95" s="22"/>
      <c r="KA95" s="22"/>
      <c r="KB95" s="22"/>
      <c r="KC95" s="22"/>
      <c r="KD95" s="22"/>
      <c r="KE95" s="22"/>
      <c r="KF95" s="22"/>
      <c r="KG95" s="22"/>
      <c r="KH95" s="22"/>
      <c r="KI95" s="22"/>
      <c r="KJ95" s="22"/>
      <c r="KK95" s="22"/>
      <c r="KL95" s="22"/>
      <c r="KM95" s="22"/>
      <c r="KN95" s="22"/>
      <c r="KO95" s="22"/>
      <c r="KP95" s="22"/>
      <c r="KQ95" s="22"/>
      <c r="KR95" s="22"/>
      <c r="KS95" s="22"/>
      <c r="KT95" s="22"/>
      <c r="KU95" s="22"/>
      <c r="KV95" s="22"/>
      <c r="KW95" s="22"/>
      <c r="KX95" s="22"/>
      <c r="KY95" s="22"/>
      <c r="KZ95" s="22"/>
      <c r="LA95" s="22"/>
      <c r="LB95" s="22"/>
      <c r="LC95" s="22"/>
      <c r="LD95" s="22"/>
      <c r="LE95" s="22"/>
      <c r="LF95" s="22"/>
      <c r="LG95" s="22"/>
      <c r="LH95" s="22"/>
      <c r="LI95" s="22"/>
      <c r="LJ95" s="22"/>
      <c r="LK95" s="22"/>
      <c r="LL95" s="22"/>
      <c r="LM95" s="22"/>
      <c r="LN95" s="22"/>
      <c r="LO95" s="22"/>
      <c r="LP95" s="22"/>
      <c r="LQ95" s="22"/>
      <c r="LR95" s="22"/>
      <c r="LS95" s="22"/>
      <c r="LT95" s="22"/>
      <c r="LU95" s="22"/>
      <c r="LV95" s="22"/>
      <c r="LW95" s="22"/>
      <c r="LX95" s="22"/>
      <c r="LY95" s="22"/>
      <c r="LZ95" s="22"/>
      <c r="MA95" s="22"/>
      <c r="MB95" s="22"/>
      <c r="MC95" s="22"/>
      <c r="MD95" s="22"/>
      <c r="ME95" s="22"/>
      <c r="MF95" s="22"/>
      <c r="MG95" s="22"/>
      <c r="MH95" s="22"/>
      <c r="MI95" s="22"/>
      <c r="MJ95" s="22"/>
      <c r="MK95" s="22"/>
      <c r="ML95" s="22"/>
      <c r="MM95" s="22"/>
      <c r="MN95" s="22"/>
      <c r="MO95" s="22"/>
      <c r="MP95" s="22"/>
      <c r="MQ95" s="22"/>
      <c r="MR95" s="22"/>
      <c r="MS95" s="22"/>
      <c r="MT95" s="22"/>
      <c r="MU95" s="22"/>
      <c r="MV95" s="22"/>
      <c r="MW95" s="22"/>
      <c r="MX95" s="22"/>
      <c r="MY95" s="22"/>
      <c r="MZ95" s="22"/>
      <c r="NA95" s="22"/>
      <c r="NB95" s="22"/>
      <c r="NC95" s="22"/>
      <c r="ND95" s="22"/>
      <c r="NE95" s="22"/>
      <c r="NF95" s="22"/>
      <c r="NG95" s="22"/>
      <c r="NH95" s="22"/>
      <c r="NI95" s="22"/>
      <c r="NJ95" s="22"/>
      <c r="NK95" s="22"/>
      <c r="NL95" s="22"/>
      <c r="NM95" s="22"/>
      <c r="NN95" s="22"/>
      <c r="NO95" s="22"/>
      <c r="NP95" s="22"/>
      <c r="NQ95" s="22"/>
      <c r="NR95" s="22"/>
      <c r="NS95" s="22"/>
      <c r="NT95" s="22"/>
      <c r="NU95" s="22"/>
      <c r="NV95" s="22"/>
      <c r="NW95" s="22"/>
      <c r="NX95" s="22"/>
      <c r="NY95" s="22"/>
      <c r="NZ95" s="22"/>
      <c r="OA95" s="22"/>
      <c r="OB95" s="22"/>
      <c r="OC95" s="22"/>
      <c r="OD95" s="22"/>
      <c r="OE95" s="22"/>
      <c r="OF95" s="22"/>
      <c r="OG95" s="22"/>
      <c r="OH95" s="22"/>
      <c r="OI95" s="22"/>
      <c r="OJ95" s="22"/>
      <c r="OK95" s="22"/>
      <c r="OL95" s="22"/>
      <c r="OM95" s="22"/>
      <c r="ON95" s="22"/>
      <c r="OO95" s="22"/>
      <c r="OP95" s="22"/>
      <c r="OQ95" s="22"/>
      <c r="OR95" s="22"/>
      <c r="OS95" s="22"/>
      <c r="OT95" s="22"/>
      <c r="OU95" s="22"/>
      <c r="OV95" s="22"/>
      <c r="OW95" s="22"/>
      <c r="OX95" s="22"/>
      <c r="OY95" s="22"/>
      <c r="OZ95" s="22"/>
      <c r="PA95" s="22"/>
      <c r="PB95" s="22"/>
      <c r="PC95" s="22"/>
      <c r="PD95" s="22"/>
      <c r="PE95" s="22"/>
      <c r="PF95" s="22"/>
      <c r="PG95" s="22"/>
      <c r="PH95" s="22"/>
      <c r="PI95" s="22"/>
      <c r="PJ95" s="22"/>
      <c r="PK95" s="22"/>
      <c r="PL95" s="22"/>
      <c r="PM95" s="22"/>
      <c r="PN95" s="22"/>
      <c r="PO95" s="22"/>
      <c r="PP95" s="22"/>
      <c r="PQ95" s="22"/>
      <c r="PR95" s="22"/>
      <c r="PS95" s="22"/>
      <c r="PT95" s="22"/>
      <c r="PU95" s="22"/>
      <c r="PV95" s="22"/>
      <c r="PW95" s="22"/>
      <c r="PX95" s="22"/>
      <c r="PY95" s="22"/>
      <c r="PZ95" s="22"/>
      <c r="QA95" s="22"/>
      <c r="QB95" s="22"/>
      <c r="QC95" s="22"/>
      <c r="QD95" s="22"/>
      <c r="QE95" s="22"/>
      <c r="QF95" s="22"/>
      <c r="QG95" s="22"/>
      <c r="QH95" s="22"/>
      <c r="QI95" s="22"/>
      <c r="QJ95" s="22"/>
      <c r="QK95" s="22"/>
      <c r="QL95" s="22"/>
      <c r="QM95" s="22"/>
      <c r="QN95" s="22"/>
      <c r="QO95" s="22"/>
      <c r="QP95" s="22"/>
      <c r="QQ95" s="22"/>
      <c r="QR95" s="22"/>
      <c r="QS95" s="22"/>
      <c r="QT95" s="22"/>
      <c r="QU95" s="22"/>
      <c r="QV95" s="22"/>
      <c r="QW95" s="22"/>
      <c r="QX95" s="22"/>
      <c r="QY95" s="22"/>
      <c r="QZ95" s="22"/>
      <c r="RA95" s="22"/>
      <c r="RB95" s="22"/>
      <c r="RC95" s="22"/>
      <c r="RD95" s="22"/>
      <c r="RE95" s="22"/>
      <c r="RF95" s="22"/>
      <c r="RG95" s="22"/>
      <c r="RH95" s="22"/>
      <c r="RI95" s="22"/>
      <c r="RJ95" s="22"/>
      <c r="RK95" s="22"/>
      <c r="RL95" s="22"/>
      <c r="RM95" s="22"/>
      <c r="RN95" s="22"/>
      <c r="RO95" s="22"/>
      <c r="RP95" s="22"/>
      <c r="RQ95" s="22"/>
      <c r="RR95" s="22"/>
      <c r="RS95" s="22"/>
      <c r="RT95" s="22"/>
      <c r="RU95" s="22"/>
      <c r="RV95" s="22"/>
      <c r="RW95" s="22"/>
      <c r="RX95" s="22"/>
      <c r="RY95" s="22"/>
      <c r="RZ95" s="22"/>
      <c r="SA95" s="22"/>
      <c r="SB95" s="22"/>
      <c r="SC95" s="22"/>
      <c r="SD95" s="22"/>
      <c r="SE95" s="22"/>
      <c r="SF95" s="22"/>
      <c r="SG95" s="22"/>
      <c r="SH95" s="22"/>
      <c r="SI95" s="22"/>
      <c r="SJ95" s="22"/>
      <c r="SK95" s="22"/>
      <c r="SL95" s="22"/>
      <c r="SM95" s="22"/>
      <c r="SN95" s="22"/>
      <c r="SO95" s="22"/>
      <c r="SP95" s="22"/>
      <c r="SQ95" s="22"/>
      <c r="SR95" s="22"/>
      <c r="SS95" s="22"/>
      <c r="ST95" s="22"/>
      <c r="SU95" s="22"/>
      <c r="SV95" s="22"/>
      <c r="SW95" s="22"/>
      <c r="SX95" s="22"/>
      <c r="SY95" s="22"/>
      <c r="SZ95" s="22"/>
      <c r="TA95" s="22"/>
      <c r="TB95" s="22"/>
      <c r="TC95" s="22"/>
      <c r="TD95" s="22"/>
      <c r="TE95" s="22"/>
      <c r="TF95" s="22"/>
      <c r="TG95" s="22"/>
      <c r="TH95" s="22"/>
      <c r="TI95" s="22"/>
      <c r="TJ95" s="22"/>
      <c r="TK95" s="22"/>
      <c r="TL95" s="22"/>
      <c r="TM95" s="22"/>
      <c r="TN95" s="22"/>
      <c r="TO95" s="22"/>
      <c r="TP95" s="22"/>
      <c r="TQ95" s="22"/>
      <c r="TR95" s="22"/>
      <c r="TS95" s="22"/>
      <c r="TT95" s="22"/>
      <c r="TU95" s="22"/>
      <c r="TV95" s="22"/>
      <c r="TW95" s="22"/>
      <c r="TX95" s="22"/>
      <c r="TY95" s="22"/>
      <c r="TZ95" s="22"/>
      <c r="UA95" s="22"/>
      <c r="UB95" s="22"/>
      <c r="UC95" s="22"/>
      <c r="UD95" s="22"/>
      <c r="UE95" s="22"/>
      <c r="UF95" s="22"/>
      <c r="UG95" s="22"/>
      <c r="UH95" s="22"/>
      <c r="UI95" s="22"/>
      <c r="UJ95" s="22"/>
      <c r="UK95" s="22"/>
      <c r="UL95" s="22"/>
      <c r="UM95" s="22"/>
      <c r="UN95" s="22"/>
      <c r="UO95" s="22"/>
      <c r="UP95" s="22"/>
      <c r="UQ95" s="22"/>
      <c r="UR95" s="22"/>
      <c r="US95" s="22"/>
      <c r="UT95" s="22"/>
      <c r="UU95" s="22"/>
      <c r="UV95" s="22"/>
      <c r="UW95" s="22"/>
      <c r="UX95" s="22"/>
      <c r="UY95" s="22"/>
      <c r="UZ95" s="22"/>
      <c r="VA95" s="22"/>
      <c r="VB95" s="22"/>
      <c r="VC95" s="22"/>
      <c r="VD95" s="22"/>
      <c r="VE95" s="22"/>
      <c r="VF95" s="22"/>
      <c r="VG95" s="22"/>
      <c r="VH95" s="22"/>
      <c r="VI95" s="22"/>
      <c r="VJ95" s="22"/>
      <c r="VK95" s="22"/>
      <c r="VL95" s="22"/>
      <c r="VM95" s="22"/>
      <c r="VN95" s="22"/>
      <c r="VO95" s="22"/>
      <c r="VP95" s="22"/>
      <c r="VQ95" s="22"/>
      <c r="VR95" s="22"/>
      <c r="VS95" s="22"/>
      <c r="VT95" s="22"/>
      <c r="VU95" s="22"/>
      <c r="VV95" s="22"/>
      <c r="VW95" s="22"/>
      <c r="VX95" s="22"/>
      <c r="VY95" s="22"/>
      <c r="VZ95" s="22"/>
      <c r="WA95" s="22"/>
      <c r="WB95" s="22"/>
      <c r="WC95" s="22"/>
      <c r="WD95" s="22"/>
      <c r="WE95" s="22"/>
      <c r="WF95" s="22"/>
      <c r="WG95" s="22"/>
      <c r="WH95" s="22"/>
      <c r="WI95" s="22"/>
      <c r="WJ95" s="22"/>
      <c r="WK95" s="22"/>
      <c r="WL95" s="22"/>
      <c r="WM95" s="22"/>
      <c r="WN95" s="22"/>
      <c r="WO95" s="22"/>
      <c r="WP95" s="22"/>
      <c r="WQ95" s="22"/>
      <c r="WR95" s="22"/>
      <c r="WS95" s="22"/>
      <c r="WT95" s="22"/>
      <c r="WU95" s="22"/>
      <c r="WV95" s="22"/>
      <c r="WW95" s="22"/>
      <c r="WX95" s="22"/>
      <c r="WY95" s="22"/>
      <c r="WZ95" s="22"/>
      <c r="XA95" s="22"/>
      <c r="XB95" s="22"/>
      <c r="XC95" s="22"/>
      <c r="XD95" s="22"/>
      <c r="XE95" s="22"/>
      <c r="XF95" s="22"/>
      <c r="XG95" s="22"/>
      <c r="XH95" s="22"/>
      <c r="XI95" s="22"/>
      <c r="XJ95" s="22"/>
      <c r="XK95" s="22"/>
      <c r="XL95" s="22"/>
      <c r="XM95" s="22"/>
      <c r="XN95" s="22"/>
      <c r="XO95" s="22"/>
      <c r="XP95" s="22"/>
      <c r="XQ95" s="22"/>
      <c r="XR95" s="22"/>
      <c r="XS95" s="22"/>
      <c r="XT95" s="22"/>
      <c r="XU95" s="22"/>
      <c r="XV95" s="22"/>
      <c r="XW95" s="22"/>
      <c r="XX95" s="22"/>
      <c r="XY95" s="22"/>
      <c r="XZ95" s="22"/>
      <c r="YA95" s="22"/>
      <c r="YB95" s="22"/>
      <c r="YC95" s="22"/>
      <c r="YD95" s="22"/>
      <c r="YE95" s="22"/>
      <c r="YF95" s="22"/>
      <c r="YG95" s="22"/>
      <c r="YH95" s="22"/>
      <c r="YI95" s="22"/>
      <c r="YJ95" s="22"/>
      <c r="YK95" s="22"/>
      <c r="YL95" s="22"/>
      <c r="YM95" s="22"/>
      <c r="YN95" s="22"/>
      <c r="YO95" s="22"/>
      <c r="YP95" s="22"/>
      <c r="YQ95" s="22"/>
      <c r="YR95" s="22"/>
      <c r="YS95" s="22"/>
      <c r="YT95" s="22"/>
      <c r="YU95" s="22"/>
      <c r="YV95" s="22"/>
      <c r="YW95" s="22"/>
      <c r="YX95" s="22"/>
      <c r="YY95" s="22"/>
      <c r="YZ95" s="22"/>
      <c r="ZA95" s="22"/>
      <c r="ZB95" s="22"/>
      <c r="ZC95" s="22"/>
      <c r="ZD95" s="22"/>
      <c r="ZE95" s="22"/>
      <c r="ZF95" s="22"/>
      <c r="ZG95" s="22"/>
      <c r="ZH95" s="22"/>
      <c r="ZI95" s="22"/>
      <c r="ZJ95" s="22"/>
      <c r="ZK95" s="22"/>
      <c r="ZL95" s="22"/>
      <c r="ZM95" s="22"/>
      <c r="ZN95" s="22"/>
      <c r="ZO95" s="22"/>
      <c r="ZP95" s="22"/>
      <c r="ZQ95" s="22"/>
      <c r="ZR95" s="22"/>
      <c r="ZS95" s="22"/>
      <c r="ZT95" s="22"/>
      <c r="ZU95" s="22"/>
      <c r="ZV95" s="22"/>
      <c r="ZW95" s="22"/>
      <c r="ZX95" s="22"/>
      <c r="ZY95" s="22"/>
      <c r="ZZ95" s="22"/>
      <c r="AAA95" s="22"/>
      <c r="AAB95" s="22"/>
      <c r="AAC95" s="22"/>
      <c r="AAD95" s="22"/>
      <c r="AAE95" s="22"/>
      <c r="AAF95" s="22"/>
      <c r="AAG95" s="22"/>
      <c r="AAH95" s="22"/>
      <c r="AAI95" s="22"/>
      <c r="AAJ95" s="22"/>
      <c r="AAK95" s="22"/>
      <c r="AAL95" s="22"/>
      <c r="AAM95" s="22"/>
      <c r="AAN95" s="22"/>
      <c r="AAO95" s="22"/>
      <c r="AAP95" s="22"/>
      <c r="AAQ95" s="22"/>
      <c r="AAR95" s="22"/>
      <c r="AAS95" s="22"/>
      <c r="AAT95" s="22"/>
      <c r="AAU95" s="22"/>
      <c r="AAV95" s="22"/>
      <c r="AAW95" s="22"/>
      <c r="AAX95" s="22"/>
      <c r="AAY95" s="22"/>
      <c r="AAZ95" s="22"/>
      <c r="ABA95" s="22"/>
      <c r="ABB95" s="22"/>
      <c r="ABC95" s="22"/>
      <c r="ABD95" s="22"/>
      <c r="ABE95" s="22"/>
      <c r="ABF95" s="22"/>
      <c r="ABG95" s="22"/>
      <c r="ABH95" s="22"/>
      <c r="ABI95" s="22"/>
      <c r="ABJ95" s="22"/>
      <c r="ABK95" s="22"/>
      <c r="ABL95" s="22"/>
      <c r="ABM95" s="22"/>
      <c r="ABN95" s="22"/>
      <c r="ABO95" s="22"/>
      <c r="ABP95" s="22"/>
      <c r="ABQ95" s="22"/>
      <c r="ABR95" s="22"/>
      <c r="ABS95" s="22"/>
      <c r="ABT95" s="22"/>
      <c r="ABU95" s="22"/>
      <c r="ABV95" s="22"/>
      <c r="ABW95" s="22"/>
      <c r="ABX95" s="22"/>
      <c r="ABY95" s="22"/>
      <c r="ABZ95" s="22"/>
      <c r="ACA95" s="22"/>
      <c r="ACB95" s="22"/>
      <c r="ACC95" s="22"/>
      <c r="ACD95" s="22"/>
      <c r="ACE95" s="22"/>
      <c r="ACF95" s="22"/>
      <c r="ACG95" s="22"/>
      <c r="ACH95" s="22"/>
      <c r="ACI95" s="22"/>
      <c r="ACJ95" s="22"/>
      <c r="ACK95" s="22"/>
      <c r="ACL95" s="22"/>
      <c r="ACM95" s="22"/>
      <c r="ACN95" s="22"/>
      <c r="ACO95" s="22"/>
      <c r="ACP95" s="22"/>
      <c r="ACQ95" s="22"/>
      <c r="ACR95" s="22"/>
      <c r="ACS95" s="22"/>
      <c r="ACT95" s="22"/>
      <c r="ACU95" s="22"/>
      <c r="ACV95" s="22"/>
      <c r="ACW95" s="22"/>
      <c r="ACX95" s="22"/>
      <c r="ACY95" s="22"/>
      <c r="ACZ95" s="22"/>
      <c r="ADA95" s="22"/>
      <c r="ADB95" s="22"/>
      <c r="ADC95" s="22"/>
      <c r="ADD95" s="22"/>
      <c r="ADE95" s="22"/>
      <c r="ADF95" s="22"/>
      <c r="ADG95" s="22"/>
      <c r="ADH95" s="22"/>
      <c r="ADI95" s="22"/>
      <c r="ADJ95" s="22"/>
      <c r="ADK95" s="22"/>
      <c r="ADL95" s="22"/>
      <c r="ADM95" s="22"/>
      <c r="ADN95" s="22"/>
      <c r="ADO95" s="22"/>
      <c r="ADP95" s="22"/>
      <c r="ADQ95" s="22"/>
      <c r="ADR95" s="22"/>
      <c r="ADS95" s="22"/>
      <c r="ADT95" s="22"/>
      <c r="ADU95" s="22"/>
      <c r="ADV95" s="22"/>
      <c r="ADW95" s="22"/>
      <c r="ADX95" s="22"/>
      <c r="ADY95" s="22"/>
      <c r="ADZ95" s="22"/>
      <c r="AEA95" s="22"/>
      <c r="AEB95" s="22"/>
      <c r="AEC95" s="22"/>
      <c r="AED95" s="22"/>
      <c r="AEE95" s="22"/>
      <c r="AEF95" s="22"/>
      <c r="AEG95" s="22"/>
      <c r="AEH95" s="22"/>
      <c r="AEI95" s="22"/>
      <c r="AEJ95" s="22"/>
      <c r="AEK95" s="22"/>
      <c r="AEL95" s="22"/>
      <c r="AEM95" s="22"/>
      <c r="AEN95" s="22"/>
      <c r="AEO95" s="22"/>
      <c r="AEP95" s="22"/>
      <c r="AEQ95" s="22"/>
      <c r="AER95" s="22"/>
      <c r="AES95" s="22"/>
      <c r="AET95" s="22"/>
      <c r="AEU95" s="22"/>
      <c r="AEV95" s="22"/>
      <c r="AEW95" s="22"/>
      <c r="AEX95" s="22"/>
      <c r="AEY95" s="22"/>
      <c r="AEZ95" s="22"/>
      <c r="AFA95" s="22"/>
      <c r="AFB95" s="22"/>
      <c r="AFC95" s="22"/>
      <c r="AFD95" s="22"/>
      <c r="AFE95" s="22"/>
      <c r="AFF95" s="22"/>
      <c r="AFG95" s="22"/>
      <c r="AFH95" s="22"/>
      <c r="AFI95" s="22"/>
      <c r="AFJ95" s="22"/>
      <c r="AFK95" s="22"/>
      <c r="AFL95" s="22"/>
      <c r="AFM95" s="22"/>
      <c r="AFN95" s="22"/>
      <c r="AFO95" s="22"/>
      <c r="AFP95" s="22"/>
      <c r="AFQ95" s="22"/>
      <c r="AFR95" s="22"/>
      <c r="AFS95" s="22"/>
      <c r="AFT95" s="22"/>
      <c r="AFU95" s="22"/>
      <c r="AFV95" s="22"/>
      <c r="AFW95" s="22"/>
      <c r="AFX95" s="22"/>
      <c r="AFY95" s="22"/>
      <c r="AFZ95" s="22"/>
      <c r="AGA95" s="22"/>
      <c r="AGB95" s="22"/>
      <c r="AGC95" s="22"/>
      <c r="AGD95" s="22"/>
      <c r="AGE95" s="22"/>
      <c r="AGF95" s="22"/>
      <c r="AGG95" s="22"/>
      <c r="AGH95" s="22"/>
      <c r="AGI95" s="22"/>
      <c r="AGJ95" s="22"/>
      <c r="AGK95" s="22"/>
      <c r="AGL95" s="22"/>
      <c r="AGM95" s="22"/>
      <c r="AGN95" s="22"/>
      <c r="AGO95" s="22"/>
      <c r="AGP95" s="22"/>
      <c r="AGQ95" s="22"/>
      <c r="AGR95" s="22"/>
      <c r="AGS95" s="22"/>
      <c r="AGT95" s="22"/>
      <c r="AGU95" s="22"/>
      <c r="AGV95" s="22"/>
      <c r="AGW95" s="22"/>
      <c r="AGX95" s="22"/>
      <c r="AGY95" s="22"/>
      <c r="AGZ95" s="22"/>
      <c r="AHA95" s="22"/>
      <c r="AHB95" s="22"/>
      <c r="AHC95" s="22"/>
      <c r="AHD95" s="22"/>
      <c r="AHE95" s="22"/>
      <c r="AHF95" s="22"/>
      <c r="AHG95" s="22"/>
      <c r="AHH95" s="22"/>
      <c r="AHI95" s="22"/>
      <c r="AHJ95" s="22"/>
      <c r="AHK95" s="22"/>
      <c r="AHL95" s="22"/>
      <c r="AHM95" s="22"/>
      <c r="AHN95" s="22"/>
      <c r="AHO95" s="22"/>
      <c r="AHP95" s="22"/>
      <c r="AHQ95" s="22"/>
      <c r="AHR95" s="22"/>
      <c r="AHS95" s="22"/>
      <c r="AHT95" s="22"/>
      <c r="AHU95" s="22"/>
      <c r="AHV95" s="22"/>
      <c r="AHW95" s="22"/>
      <c r="AHX95" s="22"/>
      <c r="AHY95" s="22"/>
      <c r="AHZ95" s="22"/>
      <c r="AIA95" s="22"/>
      <c r="AIB95" s="22"/>
      <c r="AIC95" s="22"/>
      <c r="AID95" s="22"/>
      <c r="AIE95" s="22"/>
      <c r="AIF95" s="22"/>
      <c r="AIG95" s="22"/>
      <c r="AIH95" s="22"/>
      <c r="AII95" s="22"/>
      <c r="AIJ95" s="22"/>
      <c r="AIK95" s="22"/>
      <c r="AIL95" s="22"/>
      <c r="AIM95" s="22"/>
      <c r="AIN95" s="22"/>
      <c r="AIO95" s="22"/>
      <c r="AIP95" s="22"/>
      <c r="AIQ95" s="22"/>
      <c r="AIR95" s="22"/>
      <c r="AIS95" s="22"/>
      <c r="AIT95" s="22"/>
      <c r="AIU95" s="22"/>
      <c r="AIV95" s="22"/>
      <c r="AIW95" s="22"/>
      <c r="AIX95" s="22"/>
      <c r="AIY95" s="22"/>
      <c r="AIZ95" s="22"/>
      <c r="AJA95" s="22"/>
      <c r="AJB95" s="22"/>
      <c r="AJC95" s="22"/>
      <c r="AJD95" s="22"/>
      <c r="AJE95" s="22"/>
      <c r="AJF95" s="22"/>
      <c r="AJG95" s="22"/>
      <c r="AJH95" s="22"/>
      <c r="AJI95" s="22"/>
      <c r="AJJ95" s="22"/>
      <c r="AJK95" s="22"/>
      <c r="AJL95" s="22"/>
      <c r="AJM95" s="22"/>
      <c r="AJN95" s="22"/>
      <c r="AJO95" s="22"/>
      <c r="AJP95" s="22"/>
      <c r="AJQ95" s="22"/>
      <c r="AJR95" s="22"/>
      <c r="AJS95" s="22"/>
      <c r="AJT95" s="22"/>
      <c r="AJU95" s="22"/>
      <c r="AJV95" s="22"/>
      <c r="AJW95" s="22"/>
      <c r="AJX95" s="22"/>
      <c r="AJY95" s="22"/>
      <c r="AJZ95" s="22"/>
      <c r="AKA95" s="22"/>
      <c r="AKB95" s="22"/>
      <c r="AKC95" s="22"/>
      <c r="AKD95" s="22"/>
      <c r="AKE95" s="22"/>
      <c r="AKF95" s="22"/>
      <c r="AKG95" s="22"/>
      <c r="AKH95" s="22"/>
      <c r="AKI95" s="22"/>
      <c r="AKJ95" s="22"/>
      <c r="AKK95" s="22"/>
      <c r="AKL95" s="22"/>
      <c r="AKM95" s="22"/>
      <c r="AKN95" s="22"/>
      <c r="AKO95" s="22"/>
      <c r="AKP95" s="22"/>
      <c r="AKQ95" s="22"/>
      <c r="AKR95" s="22"/>
      <c r="AKS95" s="22"/>
      <c r="AKT95" s="22"/>
      <c r="AKU95" s="22"/>
      <c r="AKV95" s="22"/>
      <c r="AKW95" s="22"/>
      <c r="AKX95" s="22"/>
      <c r="AKY95" s="22"/>
      <c r="AKZ95" s="22"/>
      <c r="ALA95" s="22"/>
      <c r="ALB95" s="22"/>
      <c r="ALC95" s="22"/>
      <c r="ALD95" s="22"/>
      <c r="ALE95" s="22"/>
      <c r="ALF95" s="22"/>
      <c r="ALG95" s="22"/>
      <c r="ALH95" s="22"/>
      <c r="ALI95" s="22"/>
      <c r="ALJ95" s="22"/>
      <c r="ALK95" s="22"/>
      <c r="ALL95" s="22"/>
      <c r="ALM95" s="22"/>
      <c r="ALN95" s="22"/>
      <c r="ALO95" s="22"/>
      <c r="ALP95" s="22"/>
      <c r="ALQ95" s="22"/>
      <c r="ALR95" s="22"/>
      <c r="ALS95" s="22"/>
      <c r="ALT95" s="22"/>
      <c r="ALU95" s="22"/>
      <c r="ALV95" s="22"/>
      <c r="ALW95" s="22"/>
      <c r="ALX95" s="22"/>
      <c r="ALY95" s="22"/>
      <c r="ALZ95" s="22"/>
      <c r="AMA95" s="22"/>
      <c r="AMB95" s="22"/>
      <c r="AMC95" s="22"/>
      <c r="AMD95" s="22"/>
      <c r="AME95" s="22"/>
      <c r="AMF95" s="22"/>
      <c r="AMG95" s="22"/>
      <c r="AMH95" s="22"/>
      <c r="AMI95" s="22"/>
      <c r="AMJ95" s="22"/>
      <c r="AMK95" s="22"/>
      <c r="AML95" s="22"/>
      <c r="AMM95" s="22"/>
      <c r="AMN95" s="22"/>
      <c r="AMO95" s="22"/>
      <c r="AMP95" s="22"/>
      <c r="AMQ95" s="22"/>
      <c r="AMR95" s="22"/>
      <c r="AMS95" s="22"/>
      <c r="AMT95" s="22"/>
      <c r="AMU95" s="22"/>
      <c r="AMV95" s="22"/>
      <c r="AMW95" s="22"/>
      <c r="AMX95" s="22"/>
      <c r="AMY95" s="22"/>
      <c r="AMZ95" s="22"/>
      <c r="ANA95" s="22"/>
      <c r="ANB95" s="22"/>
      <c r="ANC95" s="22"/>
      <c r="AND95" s="22"/>
      <c r="ANE95" s="22"/>
      <c r="ANF95" s="22"/>
      <c r="ANG95" s="22"/>
      <c r="ANH95" s="22"/>
      <c r="ANI95" s="22"/>
      <c r="ANJ95" s="22"/>
      <c r="ANK95" s="22"/>
      <c r="ANL95" s="22"/>
      <c r="ANM95" s="22"/>
      <c r="ANN95" s="22"/>
      <c r="ANO95" s="22"/>
      <c r="ANP95" s="22"/>
      <c r="ANQ95" s="22"/>
      <c r="ANR95" s="22"/>
      <c r="ANS95" s="22"/>
      <c r="ANT95" s="22"/>
      <c r="ANU95" s="22"/>
      <c r="ANV95" s="22"/>
      <c r="ANW95" s="22"/>
      <c r="ANX95" s="22"/>
      <c r="ANY95" s="22"/>
      <c r="ANZ95" s="22"/>
      <c r="AOA95" s="22"/>
      <c r="AOB95" s="22"/>
      <c r="AOC95" s="22"/>
      <c r="AOD95" s="22"/>
      <c r="AOE95" s="22"/>
      <c r="AOF95" s="22"/>
      <c r="AOG95" s="22"/>
      <c r="AOH95" s="22"/>
      <c r="AOI95" s="22"/>
      <c r="AOJ95" s="22"/>
      <c r="AOK95" s="22"/>
      <c r="AOL95" s="22"/>
      <c r="AOM95" s="22"/>
      <c r="AON95" s="22"/>
      <c r="AOO95" s="22"/>
      <c r="AOP95" s="22"/>
      <c r="AOQ95" s="22"/>
      <c r="AOR95" s="22"/>
      <c r="AOS95" s="22"/>
      <c r="AOT95" s="22"/>
      <c r="AOU95" s="22"/>
      <c r="AOV95" s="22"/>
      <c r="AOW95" s="22"/>
      <c r="AOX95" s="22"/>
      <c r="AOY95" s="22"/>
      <c r="AOZ95" s="22"/>
      <c r="APA95" s="22"/>
      <c r="APB95" s="22"/>
      <c r="APC95" s="22"/>
      <c r="APD95" s="22"/>
      <c r="APE95" s="22"/>
      <c r="APF95" s="22"/>
      <c r="APG95" s="22"/>
      <c r="APH95" s="22"/>
      <c r="API95" s="22"/>
      <c r="APJ95" s="22"/>
      <c r="APK95" s="22"/>
      <c r="APL95" s="22"/>
      <c r="APM95" s="22"/>
      <c r="APN95" s="22"/>
      <c r="APO95" s="22"/>
      <c r="APP95" s="22"/>
      <c r="APQ95" s="22"/>
      <c r="APR95" s="22"/>
      <c r="APS95" s="22"/>
      <c r="APT95" s="22"/>
      <c r="APU95" s="22"/>
      <c r="APV95" s="22"/>
      <c r="APW95" s="22"/>
      <c r="APX95" s="22"/>
      <c r="APY95" s="22"/>
      <c r="APZ95" s="22"/>
      <c r="AQA95" s="22"/>
      <c r="AQB95" s="22"/>
      <c r="AQC95" s="22"/>
      <c r="AQD95" s="22"/>
      <c r="AQE95" s="22"/>
      <c r="AQF95" s="22"/>
      <c r="AQG95" s="22"/>
      <c r="AQH95" s="22"/>
      <c r="AQI95" s="22"/>
      <c r="AQJ95" s="22"/>
      <c r="AQK95" s="22"/>
      <c r="AQL95" s="22"/>
      <c r="AQM95" s="22"/>
      <c r="AQN95" s="22"/>
      <c r="AQO95" s="22"/>
      <c r="AQP95" s="22"/>
      <c r="AQQ95" s="22"/>
      <c r="AQR95" s="22"/>
      <c r="AQS95" s="22"/>
      <c r="AQT95" s="22"/>
      <c r="AQU95" s="22"/>
      <c r="AQV95" s="22"/>
      <c r="AQW95" s="22"/>
      <c r="AQX95" s="22"/>
      <c r="AQY95" s="22"/>
      <c r="AQZ95" s="22"/>
      <c r="ARA95" s="22"/>
      <c r="ARB95" s="22"/>
      <c r="ARC95" s="22"/>
      <c r="ARD95" s="22"/>
      <c r="ARE95" s="22"/>
      <c r="ARF95" s="22"/>
      <c r="ARG95" s="22"/>
      <c r="ARH95" s="22"/>
      <c r="ARI95" s="22"/>
      <c r="ARJ95" s="22"/>
      <c r="ARK95" s="22"/>
      <c r="ARL95" s="22"/>
      <c r="ARM95" s="22"/>
      <c r="ARN95" s="22"/>
      <c r="ARO95" s="22"/>
      <c r="ARP95" s="22"/>
      <c r="ARQ95" s="22"/>
      <c r="ARR95" s="22"/>
      <c r="ARS95" s="22"/>
      <c r="ART95" s="22"/>
      <c r="ARU95" s="22"/>
      <c r="ARV95" s="22"/>
      <c r="ARW95" s="22"/>
      <c r="ARX95" s="22"/>
      <c r="ARY95" s="22"/>
      <c r="ARZ95" s="22"/>
      <c r="ASA95" s="22"/>
      <c r="ASB95" s="22"/>
      <c r="ASC95" s="22"/>
      <c r="ASD95" s="22"/>
      <c r="ASE95" s="22"/>
      <c r="ASF95" s="22"/>
      <c r="ASG95" s="22"/>
      <c r="ASH95" s="22"/>
      <c r="ASI95" s="22"/>
      <c r="ASJ95" s="22"/>
      <c r="ASK95" s="22"/>
      <c r="ASL95" s="22"/>
      <c r="ASM95" s="22"/>
      <c r="ASN95" s="22"/>
      <c r="ASO95" s="22"/>
      <c r="ASP95" s="22"/>
      <c r="ASQ95" s="22"/>
      <c r="ASR95" s="22"/>
      <c r="ASS95" s="22"/>
      <c r="AST95" s="22"/>
      <c r="ASU95" s="22"/>
      <c r="ASV95" s="22"/>
      <c r="ASW95" s="22"/>
      <c r="ASX95" s="22"/>
      <c r="ASY95" s="22"/>
      <c r="ASZ95" s="22"/>
      <c r="ATA95" s="22"/>
      <c r="ATB95" s="22"/>
      <c r="ATC95" s="22"/>
      <c r="ATD95" s="22"/>
      <c r="ATE95" s="22"/>
      <c r="ATF95" s="22"/>
      <c r="ATG95" s="22"/>
      <c r="ATH95" s="22"/>
      <c r="ATI95" s="22"/>
      <c r="ATJ95" s="22"/>
      <c r="ATK95" s="22"/>
      <c r="ATL95" s="22"/>
      <c r="ATM95" s="22"/>
      <c r="ATN95" s="22"/>
      <c r="ATO95" s="22"/>
      <c r="ATP95" s="22"/>
      <c r="ATQ95" s="22"/>
      <c r="ATR95" s="22"/>
      <c r="ATS95" s="22"/>
      <c r="ATT95" s="22"/>
      <c r="ATU95" s="22"/>
      <c r="ATV95" s="22"/>
      <c r="ATW95" s="22"/>
      <c r="ATX95" s="22"/>
      <c r="ATY95" s="22"/>
      <c r="ATZ95" s="22"/>
      <c r="AUA95" s="22"/>
      <c r="AUB95" s="22"/>
      <c r="AUC95" s="22"/>
      <c r="AUD95" s="22"/>
      <c r="AUE95" s="22"/>
      <c r="AUF95" s="22"/>
      <c r="AUG95" s="22"/>
      <c r="AUH95" s="22"/>
      <c r="AUI95" s="22"/>
      <c r="AUJ95" s="22"/>
      <c r="AUK95" s="22"/>
      <c r="AUL95" s="22"/>
      <c r="AUM95" s="22"/>
      <c r="AUN95" s="22"/>
      <c r="AUO95" s="22"/>
      <c r="AUP95" s="22"/>
      <c r="AUQ95" s="22"/>
      <c r="AUR95" s="22"/>
      <c r="AUS95" s="22"/>
      <c r="AUT95" s="22"/>
      <c r="AUU95" s="22"/>
      <c r="AUV95" s="22"/>
      <c r="AUW95" s="22"/>
      <c r="AUX95" s="22"/>
      <c r="AUY95" s="22"/>
      <c r="AUZ95" s="22"/>
      <c r="AVA95" s="22"/>
      <c r="AVB95" s="22"/>
      <c r="AVC95" s="22"/>
      <c r="AVD95" s="22"/>
      <c r="AVE95" s="22"/>
      <c r="AVF95" s="22"/>
      <c r="AVG95" s="22"/>
      <c r="AVH95" s="22"/>
      <c r="AVI95" s="22"/>
      <c r="AVJ95" s="22"/>
      <c r="AVK95" s="22"/>
      <c r="AVL95" s="22"/>
      <c r="AVM95" s="22"/>
      <c r="AVN95" s="22"/>
      <c r="AVO95" s="22"/>
      <c r="AVP95" s="22"/>
      <c r="AVQ95" s="22"/>
      <c r="AVR95" s="22"/>
      <c r="AVS95" s="22"/>
      <c r="AVT95" s="22"/>
      <c r="AVU95" s="22"/>
      <c r="AVV95" s="22"/>
      <c r="AVW95" s="22"/>
      <c r="AVX95" s="22"/>
      <c r="AVY95" s="22"/>
      <c r="AVZ95" s="22"/>
      <c r="AWA95" s="22"/>
      <c r="AWB95" s="22"/>
      <c r="AWC95" s="22"/>
      <c r="AWD95" s="22"/>
      <c r="AWE95" s="22"/>
      <c r="AWF95" s="22"/>
      <c r="AWG95" s="22"/>
      <c r="AWH95" s="22"/>
      <c r="AWI95" s="22"/>
      <c r="AWJ95" s="22"/>
      <c r="AWK95" s="22"/>
      <c r="AWL95" s="22"/>
      <c r="AWM95" s="22"/>
      <c r="AWN95" s="22"/>
      <c r="AWO95" s="22"/>
      <c r="AWP95" s="22"/>
      <c r="AWQ95" s="22"/>
      <c r="AWR95" s="22"/>
      <c r="AWS95" s="22"/>
      <c r="AWT95" s="22"/>
      <c r="AWU95" s="22"/>
      <c r="AWV95" s="22"/>
      <c r="AWW95" s="22"/>
      <c r="AWX95" s="22"/>
      <c r="AWY95" s="22"/>
      <c r="AWZ95" s="22"/>
      <c r="AXA95" s="22"/>
      <c r="AXB95" s="22"/>
      <c r="AXC95" s="22"/>
      <c r="AXD95" s="22"/>
      <c r="AXE95" s="22"/>
      <c r="AXF95" s="22"/>
      <c r="AXG95" s="22"/>
      <c r="AXH95" s="22"/>
      <c r="AXI95" s="22"/>
      <c r="AXJ95" s="22"/>
      <c r="AXK95" s="22"/>
      <c r="AXL95" s="22"/>
      <c r="AXM95" s="22"/>
      <c r="AXN95" s="22"/>
      <c r="AXO95" s="22"/>
      <c r="AXP95" s="22"/>
      <c r="AXQ95" s="22"/>
      <c r="AXR95" s="22"/>
      <c r="AXS95" s="22"/>
      <c r="AXT95" s="22"/>
      <c r="AXU95" s="22"/>
      <c r="AXV95" s="22"/>
      <c r="AXW95" s="22"/>
      <c r="AXX95" s="22"/>
      <c r="AXY95" s="22"/>
      <c r="AXZ95" s="22"/>
      <c r="AYA95" s="22"/>
      <c r="AYB95" s="22"/>
      <c r="AYC95" s="22"/>
      <c r="AYD95" s="22"/>
      <c r="AYE95" s="22"/>
      <c r="AYF95" s="22"/>
      <c r="AYG95" s="22"/>
      <c r="AYH95" s="22"/>
      <c r="AYI95" s="22"/>
      <c r="AYJ95" s="22"/>
      <c r="AYK95" s="22"/>
      <c r="AYL95" s="22"/>
      <c r="AYM95" s="22"/>
      <c r="AYN95" s="22"/>
      <c r="AYO95" s="22"/>
      <c r="AYP95" s="22"/>
      <c r="AYQ95" s="22"/>
      <c r="AYR95" s="22"/>
      <c r="AYS95" s="22"/>
      <c r="AYT95" s="22"/>
      <c r="AYU95" s="22"/>
      <c r="AYV95" s="22"/>
      <c r="AYW95" s="22"/>
      <c r="AYX95" s="22"/>
      <c r="AYY95" s="22"/>
      <c r="AYZ95" s="22"/>
      <c r="AZA95" s="22"/>
      <c r="AZB95" s="22"/>
      <c r="AZC95" s="22"/>
      <c r="AZD95" s="22"/>
      <c r="AZE95" s="22"/>
      <c r="AZF95" s="22"/>
      <c r="AZG95" s="22"/>
      <c r="AZH95" s="22"/>
      <c r="AZI95" s="22"/>
      <c r="AZJ95" s="22"/>
      <c r="AZK95" s="22"/>
      <c r="AZL95" s="22"/>
      <c r="AZM95" s="22"/>
      <c r="AZN95" s="22"/>
      <c r="AZO95" s="22"/>
      <c r="AZP95" s="22"/>
      <c r="AZQ95" s="22"/>
      <c r="AZR95" s="22"/>
      <c r="AZS95" s="22"/>
      <c r="AZT95" s="22"/>
      <c r="AZU95" s="22"/>
      <c r="AZV95" s="22"/>
      <c r="AZW95" s="22"/>
      <c r="AZX95" s="22"/>
      <c r="AZY95" s="22"/>
      <c r="AZZ95" s="22"/>
      <c r="BAA95" s="22"/>
      <c r="BAB95" s="22"/>
      <c r="BAC95" s="22"/>
      <c r="BAD95" s="22"/>
      <c r="BAE95" s="22"/>
      <c r="BAF95" s="22"/>
      <c r="BAG95" s="22"/>
      <c r="BAH95" s="22"/>
      <c r="BAI95" s="22"/>
      <c r="BAJ95" s="22"/>
      <c r="BAK95" s="22"/>
      <c r="BAL95" s="22"/>
      <c r="BAM95" s="22"/>
      <c r="BAN95" s="22"/>
      <c r="BAO95" s="22"/>
      <c r="BAP95" s="22"/>
      <c r="BAQ95" s="22"/>
      <c r="BAR95" s="22"/>
      <c r="BAS95" s="22"/>
      <c r="BAT95" s="22"/>
      <c r="BAU95" s="22"/>
      <c r="BAV95" s="22"/>
      <c r="BAW95" s="22"/>
      <c r="BAX95" s="22"/>
      <c r="BAY95" s="22"/>
      <c r="BAZ95" s="22"/>
      <c r="BBA95" s="22"/>
      <c r="BBB95" s="22"/>
      <c r="BBC95" s="22"/>
      <c r="BBD95" s="22"/>
      <c r="BBE95" s="22"/>
      <c r="BBF95" s="22"/>
      <c r="BBG95" s="22"/>
      <c r="BBH95" s="22"/>
      <c r="BBI95" s="22"/>
      <c r="BBJ95" s="22"/>
      <c r="BBK95" s="22"/>
      <c r="BBL95" s="22"/>
      <c r="BBM95" s="22"/>
      <c r="BBN95" s="22"/>
      <c r="BBO95" s="22"/>
      <c r="BBP95" s="22"/>
      <c r="BBQ95" s="22"/>
      <c r="BBR95" s="22"/>
      <c r="BBS95" s="22"/>
      <c r="BBT95" s="22"/>
      <c r="BBU95" s="22"/>
      <c r="BBV95" s="22"/>
      <c r="BBW95" s="22"/>
      <c r="BBX95" s="22"/>
      <c r="BBY95" s="22"/>
      <c r="BBZ95" s="22"/>
      <c r="BCA95" s="22"/>
      <c r="BCB95" s="22"/>
      <c r="BCC95" s="22"/>
      <c r="BCD95" s="22"/>
      <c r="BCE95" s="22"/>
      <c r="BCF95" s="22"/>
      <c r="BCG95" s="22"/>
      <c r="BCH95" s="22"/>
      <c r="BCI95" s="22"/>
      <c r="BCJ95" s="22"/>
      <c r="BCK95" s="22"/>
      <c r="BCL95" s="22"/>
      <c r="BCM95" s="22"/>
      <c r="BCN95" s="22"/>
      <c r="BCO95" s="22"/>
      <c r="BCP95" s="22"/>
      <c r="BCQ95" s="22"/>
      <c r="BCR95" s="22"/>
      <c r="BCS95" s="22"/>
      <c r="BCT95" s="22"/>
      <c r="BCU95" s="22"/>
      <c r="BCV95" s="22"/>
      <c r="BCW95" s="22"/>
      <c r="BCX95" s="22"/>
      <c r="BCY95" s="22"/>
      <c r="BCZ95" s="22"/>
      <c r="BDA95" s="22"/>
      <c r="BDB95" s="22"/>
      <c r="BDC95" s="22"/>
      <c r="BDD95" s="22"/>
      <c r="BDE95" s="22"/>
      <c r="BDF95" s="22"/>
      <c r="BDG95" s="22"/>
      <c r="BDH95" s="22"/>
      <c r="BDI95" s="22"/>
      <c r="BDJ95" s="22"/>
      <c r="BDK95" s="22"/>
      <c r="BDL95" s="22"/>
      <c r="BDM95" s="22"/>
      <c r="BDN95" s="22"/>
      <c r="BDO95" s="22"/>
      <c r="BDP95" s="22"/>
      <c r="BDQ95" s="22"/>
      <c r="BDR95" s="22"/>
      <c r="BDS95" s="22"/>
      <c r="BDT95" s="22"/>
      <c r="BDU95" s="22"/>
      <c r="BDV95" s="22"/>
      <c r="BDW95" s="22"/>
      <c r="BDX95" s="22"/>
      <c r="BDY95" s="22"/>
      <c r="BDZ95" s="22"/>
      <c r="BEA95" s="22"/>
      <c r="BEB95" s="22"/>
      <c r="BEC95" s="22"/>
      <c r="BED95" s="22"/>
      <c r="BEE95" s="22"/>
      <c r="BEF95" s="22"/>
      <c r="BEG95" s="22"/>
      <c r="BEH95" s="22"/>
      <c r="BEI95" s="22"/>
      <c r="BEJ95" s="22"/>
    </row>
    <row r="96" spans="1:1492" s="22" customFormat="1" ht="15.6" customHeight="1" x14ac:dyDescent="0.3">
      <c r="B96" s="174" t="s">
        <v>227</v>
      </c>
      <c r="C96" s="168"/>
      <c r="D96" s="168"/>
      <c r="E96" s="168"/>
      <c r="F96" s="168"/>
      <c r="G96" s="168"/>
      <c r="H96" s="168"/>
      <c r="I96" s="168"/>
      <c r="J96" s="168"/>
      <c r="K96" s="168"/>
      <c r="L96" s="168"/>
      <c r="M96" s="168"/>
      <c r="N96" s="168"/>
      <c r="O96" s="168"/>
      <c r="P96" s="168"/>
      <c r="Q96" s="168"/>
      <c r="R96" s="168"/>
      <c r="S96" s="168"/>
      <c r="T96" s="168"/>
      <c r="U96" s="168"/>
      <c r="V96" s="168"/>
      <c r="W96" s="168"/>
      <c r="X96" s="168"/>
      <c r="Y96" s="168"/>
      <c r="Z96" s="168"/>
      <c r="AA96" s="168"/>
      <c r="AB96" s="283"/>
      <c r="AC96" s="162"/>
      <c r="AD96" s="333"/>
      <c r="AE96" s="162"/>
      <c r="AF96" s="278"/>
      <c r="AG96" s="164" t="s">
        <v>259</v>
      </c>
      <c r="AH96" s="285"/>
      <c r="AI96" s="164"/>
      <c r="AJ96" s="156">
        <v>11.03</v>
      </c>
      <c r="AK96" s="164" t="s">
        <v>271</v>
      </c>
      <c r="AL96" s="163"/>
      <c r="AM96" s="164"/>
      <c r="AN96" s="288">
        <v>10.81</v>
      </c>
      <c r="AO96" s="164" t="s">
        <v>271</v>
      </c>
      <c r="AP96" s="163"/>
      <c r="AQ96" s="164"/>
      <c r="AR96" s="288">
        <v>10.81</v>
      </c>
      <c r="AS96" s="164" t="s">
        <v>271</v>
      </c>
      <c r="AT96" s="163"/>
      <c r="AU96" s="164"/>
      <c r="AV96" s="156">
        <v>10.81</v>
      </c>
      <c r="AW96" s="164" t="s">
        <v>271</v>
      </c>
      <c r="AX96" s="163"/>
      <c r="AY96" s="164"/>
      <c r="AZ96" s="156">
        <v>10.81</v>
      </c>
      <c r="BA96" s="164" t="s">
        <v>271</v>
      </c>
      <c r="BB96" s="163"/>
      <c r="BC96" s="164"/>
      <c r="BD96" s="163">
        <v>10.6</v>
      </c>
      <c r="BE96" s="164" t="s">
        <v>271</v>
      </c>
      <c r="BF96" s="163"/>
      <c r="BG96" s="164"/>
      <c r="BH96" s="163">
        <v>10.6</v>
      </c>
      <c r="BI96" s="164" t="s">
        <v>271</v>
      </c>
      <c r="BJ96" s="163"/>
      <c r="BK96" s="164"/>
      <c r="BL96" s="163">
        <v>10.6</v>
      </c>
      <c r="BM96" s="164" t="s">
        <v>271</v>
      </c>
      <c r="BN96" s="163"/>
      <c r="BO96" s="164"/>
      <c r="BP96" s="163">
        <v>10.6</v>
      </c>
      <c r="BQ96" s="164" t="s">
        <v>271</v>
      </c>
      <c r="BR96" s="163"/>
      <c r="BS96" s="164"/>
      <c r="BT96" s="215">
        <v>10.39</v>
      </c>
      <c r="BU96" s="164" t="s">
        <v>271</v>
      </c>
      <c r="BV96" s="163"/>
      <c r="BW96" s="164"/>
      <c r="BX96" s="215">
        <v>10.39</v>
      </c>
      <c r="BY96" s="164" t="s">
        <v>271</v>
      </c>
      <c r="BZ96" s="163"/>
      <c r="CA96" s="164"/>
      <c r="CB96" s="163">
        <v>10.19</v>
      </c>
      <c r="CC96" s="164" t="s">
        <v>271</v>
      </c>
      <c r="CD96" s="163"/>
      <c r="CE96" s="164"/>
      <c r="CG96" s="163">
        <v>9.99</v>
      </c>
      <c r="CH96" s="164" t="s">
        <v>271</v>
      </c>
      <c r="CI96" s="163"/>
      <c r="CJ96" s="164"/>
    </row>
    <row r="97" spans="1:1492" s="22" customFormat="1" ht="15.6" customHeight="1" x14ac:dyDescent="0.3">
      <c r="B97" s="174" t="s">
        <v>229</v>
      </c>
      <c r="C97" s="168"/>
      <c r="D97" s="168"/>
      <c r="E97" s="168"/>
      <c r="F97" s="168"/>
      <c r="G97" s="168"/>
      <c r="H97" s="168"/>
      <c r="I97" s="168"/>
      <c r="J97" s="168"/>
      <c r="K97" s="168"/>
      <c r="L97" s="168"/>
      <c r="M97" s="168"/>
      <c r="N97" s="168"/>
      <c r="O97" s="168"/>
      <c r="P97" s="168"/>
      <c r="Q97" s="168"/>
      <c r="R97" s="168"/>
      <c r="S97" s="168"/>
      <c r="T97" s="168"/>
      <c r="U97" s="168"/>
      <c r="V97" s="168"/>
      <c r="W97" s="168"/>
      <c r="X97" s="168"/>
      <c r="Y97" s="168"/>
      <c r="Z97" s="168"/>
      <c r="AA97" s="168"/>
      <c r="AB97" s="283"/>
      <c r="AC97" s="162"/>
      <c r="AD97" s="333"/>
      <c r="AE97" s="162"/>
      <c r="AF97" s="278"/>
      <c r="AG97" s="164" t="s">
        <v>259</v>
      </c>
      <c r="AH97" s="285"/>
      <c r="AI97" s="164"/>
      <c r="AJ97" s="156">
        <v>106.74</v>
      </c>
      <c r="AK97" s="164" t="s">
        <v>271</v>
      </c>
      <c r="AL97" s="163"/>
      <c r="AM97" s="164"/>
      <c r="AN97" s="288">
        <v>104.65</v>
      </c>
      <c r="AO97" s="164" t="s">
        <v>271</v>
      </c>
      <c r="AP97" s="163"/>
      <c r="AQ97" s="164"/>
      <c r="AR97" s="288">
        <v>104.65</v>
      </c>
      <c r="AS97" s="164" t="s">
        <v>271</v>
      </c>
      <c r="AT97" s="163"/>
      <c r="AU97" s="164"/>
      <c r="AV97" s="156">
        <v>104.65</v>
      </c>
      <c r="AW97" s="164" t="s">
        <v>271</v>
      </c>
      <c r="AX97" s="163"/>
      <c r="AY97" s="164"/>
      <c r="AZ97" s="156">
        <v>104.65</v>
      </c>
      <c r="BA97" s="164" t="s">
        <v>271</v>
      </c>
      <c r="BB97" s="163"/>
      <c r="BC97" s="164"/>
      <c r="BD97" s="163">
        <v>102.6</v>
      </c>
      <c r="BE97" s="164" t="s">
        <v>271</v>
      </c>
      <c r="BF97" s="163"/>
      <c r="BG97" s="164"/>
      <c r="BH97" s="163">
        <v>87.19</v>
      </c>
      <c r="BI97" s="164" t="s">
        <v>271</v>
      </c>
      <c r="BJ97" s="163"/>
      <c r="BK97" s="164"/>
      <c r="BL97" s="163">
        <v>87.19</v>
      </c>
      <c r="BM97" s="164" t="s">
        <v>271</v>
      </c>
      <c r="BN97" s="163"/>
      <c r="BO97" s="164"/>
      <c r="BP97" s="163">
        <v>87.19</v>
      </c>
      <c r="BQ97" s="164" t="s">
        <v>271</v>
      </c>
      <c r="BR97" s="163"/>
      <c r="BS97" s="164"/>
      <c r="BT97" s="215">
        <v>85.48</v>
      </c>
      <c r="BU97" s="164" t="s">
        <v>271</v>
      </c>
      <c r="BV97" s="163"/>
      <c r="BW97" s="164"/>
      <c r="BX97" s="215">
        <v>85.48</v>
      </c>
      <c r="BY97" s="164" t="s">
        <v>271</v>
      </c>
      <c r="BZ97" s="163"/>
      <c r="CA97" s="164"/>
      <c r="CB97" s="163">
        <v>83.8</v>
      </c>
      <c r="CC97" s="164" t="s">
        <v>271</v>
      </c>
      <c r="CD97" s="163"/>
      <c r="CE97" s="164"/>
      <c r="CG97" s="163">
        <v>82.16</v>
      </c>
      <c r="CH97" s="164" t="s">
        <v>271</v>
      </c>
      <c r="CI97" s="163"/>
      <c r="CJ97" s="164"/>
    </row>
    <row r="98" spans="1:1492" ht="15.6" customHeight="1" x14ac:dyDescent="0.3">
      <c r="B98" s="548" t="s">
        <v>248</v>
      </c>
      <c r="X98" s="213"/>
      <c r="Z98" s="213"/>
      <c r="AB98" s="149"/>
      <c r="AC98" s="400"/>
      <c r="AD98" s="337"/>
      <c r="AE98" s="400"/>
      <c r="AF98" s="278"/>
      <c r="AG98" s="164" t="s">
        <v>264</v>
      </c>
      <c r="AH98" s="288"/>
      <c r="AI98" s="164" t="s">
        <v>259</v>
      </c>
      <c r="AJ98" s="180">
        <v>2325.38</v>
      </c>
      <c r="AK98" s="155" t="s">
        <v>234</v>
      </c>
      <c r="AL98" s="180">
        <v>31.94</v>
      </c>
      <c r="AM98" s="155" t="s">
        <v>271</v>
      </c>
      <c r="AN98" s="180">
        <v>2325.38</v>
      </c>
      <c r="AO98" s="155" t="s">
        <v>234</v>
      </c>
      <c r="AP98" s="180">
        <v>31.31</v>
      </c>
      <c r="AQ98" s="155" t="s">
        <v>271</v>
      </c>
      <c r="AR98" s="180">
        <v>2325.38</v>
      </c>
      <c r="AS98" s="155" t="s">
        <v>234</v>
      </c>
      <c r="AT98" s="180">
        <v>31.31</v>
      </c>
      <c r="AU98" s="155" t="s">
        <v>271</v>
      </c>
      <c r="AV98" s="180">
        <v>2325.38</v>
      </c>
      <c r="AW98" s="155" t="s">
        <v>234</v>
      </c>
      <c r="AX98" s="180">
        <v>31.31</v>
      </c>
      <c r="AY98" s="155" t="s">
        <v>271</v>
      </c>
      <c r="AZ98" s="180">
        <v>2387.25</v>
      </c>
      <c r="BA98" s="155" t="s">
        <v>234</v>
      </c>
      <c r="BB98" s="180">
        <v>31.31</v>
      </c>
      <c r="BC98" s="155" t="s">
        <v>271</v>
      </c>
      <c r="BD98" s="180">
        <v>2387.25</v>
      </c>
      <c r="BE98" s="155" t="s">
        <v>234</v>
      </c>
      <c r="BF98" s="180">
        <v>30.7</v>
      </c>
      <c r="BG98" s="155" t="s">
        <v>271</v>
      </c>
      <c r="BH98" s="180">
        <v>2188.6799999999998</v>
      </c>
      <c r="BI98" s="155" t="s">
        <v>234</v>
      </c>
      <c r="BJ98" s="180">
        <v>30.7</v>
      </c>
      <c r="BK98" s="155" t="s">
        <v>271</v>
      </c>
      <c r="BL98" s="180">
        <v>2188.6799999999998</v>
      </c>
      <c r="BM98" s="155" t="s">
        <v>234</v>
      </c>
      <c r="BN98" s="180">
        <v>30.7</v>
      </c>
      <c r="BO98" s="155" t="s">
        <v>271</v>
      </c>
      <c r="BP98" s="180">
        <v>2116.44</v>
      </c>
      <c r="BQ98" s="155" t="s">
        <v>234</v>
      </c>
      <c r="BR98" s="180">
        <v>30.7</v>
      </c>
      <c r="BS98" s="155" t="s">
        <v>271</v>
      </c>
      <c r="BT98" s="180">
        <v>2116.44</v>
      </c>
      <c r="BU98" s="155" t="s">
        <v>234</v>
      </c>
      <c r="BV98" s="154">
        <v>30.1</v>
      </c>
      <c r="BW98" s="155" t="s">
        <v>271</v>
      </c>
      <c r="BX98" s="158">
        <v>2448.4</v>
      </c>
      <c r="BY98" s="155" t="s">
        <v>234</v>
      </c>
      <c r="BZ98" s="154">
        <v>30.1</v>
      </c>
      <c r="CA98" s="155" t="s">
        <v>271</v>
      </c>
      <c r="CB98" s="158">
        <v>2272.61</v>
      </c>
      <c r="CC98" s="155" t="s">
        <v>234</v>
      </c>
      <c r="CD98" s="154">
        <v>29.51</v>
      </c>
      <c r="CE98" s="155" t="s">
        <v>271</v>
      </c>
      <c r="CF98"/>
      <c r="CG98" s="158">
        <v>2272.61</v>
      </c>
      <c r="CH98" s="155" t="s">
        <v>234</v>
      </c>
      <c r="CI98" s="154">
        <v>28.93</v>
      </c>
      <c r="CJ98" s="155" t="s">
        <v>271</v>
      </c>
    </row>
    <row r="99" spans="1:1492" ht="15.6" customHeight="1" x14ac:dyDescent="0.3">
      <c r="B99" s="555"/>
      <c r="X99" s="213"/>
      <c r="Z99" s="213"/>
      <c r="AB99" s="149"/>
      <c r="AC99" s="400"/>
      <c r="AD99" s="337"/>
      <c r="AE99" s="400"/>
      <c r="AF99" s="149"/>
      <c r="AG99" s="155"/>
      <c r="AI99" s="155"/>
      <c r="AJ99" s="154">
        <v>4650.76</v>
      </c>
      <c r="AK99" s="155" t="s">
        <v>237</v>
      </c>
      <c r="AL99" s="154"/>
      <c r="AM99" s="155"/>
      <c r="AN99" s="154">
        <v>4650.76</v>
      </c>
      <c r="AO99" s="155" t="s">
        <v>237</v>
      </c>
      <c r="AP99" s="154"/>
      <c r="AQ99" s="155"/>
      <c r="AR99" s="154">
        <v>4650.76</v>
      </c>
      <c r="AS99" s="155" t="s">
        <v>237</v>
      </c>
      <c r="AT99" s="154"/>
      <c r="AU99" s="155"/>
      <c r="AV99" s="154">
        <v>4650.76</v>
      </c>
      <c r="AW99" s="155" t="s">
        <v>237</v>
      </c>
      <c r="AX99" s="154"/>
      <c r="AY99" s="155"/>
      <c r="AZ99" s="154">
        <v>4774.5</v>
      </c>
      <c r="BA99" s="155" t="s">
        <v>237</v>
      </c>
      <c r="BB99" s="154"/>
      <c r="BC99" s="155"/>
      <c r="BD99" s="154">
        <v>4774.5</v>
      </c>
      <c r="BE99" s="155" t="s">
        <v>237</v>
      </c>
      <c r="BF99" s="154"/>
      <c r="BG99" s="155"/>
      <c r="BH99" s="154">
        <v>4377.3599999999997</v>
      </c>
      <c r="BI99" s="155" t="s">
        <v>237</v>
      </c>
      <c r="BJ99" s="154"/>
      <c r="BK99" s="155"/>
      <c r="BL99" s="154">
        <v>4377.3599999999997</v>
      </c>
      <c r="BM99" s="155" t="s">
        <v>237</v>
      </c>
      <c r="BN99" s="154"/>
      <c r="BO99" s="155"/>
      <c r="BP99" s="154">
        <v>4232.88</v>
      </c>
      <c r="BQ99" s="155" t="s">
        <v>237</v>
      </c>
      <c r="BR99" s="154"/>
      <c r="BS99" s="155"/>
      <c r="BT99" s="154">
        <v>4232.88</v>
      </c>
      <c r="BU99" s="155" t="s">
        <v>237</v>
      </c>
      <c r="BV99" s="154"/>
      <c r="BW99" s="155"/>
      <c r="BX99" s="158">
        <v>4896.8</v>
      </c>
      <c r="BY99" s="155" t="s">
        <v>237</v>
      </c>
      <c r="BZ99" s="154"/>
      <c r="CA99" s="155"/>
      <c r="CB99" s="158">
        <v>4545.22</v>
      </c>
      <c r="CC99" s="155" t="s">
        <v>237</v>
      </c>
      <c r="CD99" s="154"/>
      <c r="CE99" s="155"/>
      <c r="CF99"/>
      <c r="CG99" s="158">
        <v>4545.22</v>
      </c>
      <c r="CH99" s="155" t="s">
        <v>237</v>
      </c>
      <c r="CI99" s="154"/>
      <c r="CJ99" s="155"/>
    </row>
    <row r="100" spans="1:1492" s="113" customFormat="1" ht="15.6" customHeight="1" x14ac:dyDescent="0.3">
      <c r="B100" s="549"/>
      <c r="C100" s="159"/>
      <c r="D100" s="159"/>
      <c r="E100" s="159"/>
      <c r="F100" s="159"/>
      <c r="G100" s="159"/>
      <c r="H100" s="159"/>
      <c r="I100" s="159"/>
      <c r="J100" s="159"/>
      <c r="K100" s="159"/>
      <c r="L100" s="159"/>
      <c r="M100" s="159"/>
      <c r="N100" s="159"/>
      <c r="O100" s="159"/>
      <c r="P100" s="159"/>
      <c r="Q100" s="159"/>
      <c r="R100" s="159"/>
      <c r="S100" s="159"/>
      <c r="T100" s="159"/>
      <c r="U100" s="159"/>
      <c r="V100" s="159"/>
      <c r="W100" s="159"/>
      <c r="X100" s="159"/>
      <c r="Y100" s="159"/>
      <c r="Z100" s="159"/>
      <c r="AA100" s="159"/>
      <c r="AB100" s="285"/>
      <c r="AC100" s="401"/>
      <c r="AD100" s="335"/>
      <c r="AE100" s="401"/>
      <c r="AF100" s="285"/>
      <c r="AG100" s="157"/>
      <c r="AH100" s="285"/>
      <c r="AI100" s="157"/>
      <c r="AJ100" s="156">
        <v>6976.14</v>
      </c>
      <c r="AK100" s="157" t="s">
        <v>238</v>
      </c>
      <c r="AL100" s="156"/>
      <c r="AM100" s="157"/>
      <c r="AN100" s="156">
        <v>6976.14</v>
      </c>
      <c r="AO100" s="157" t="s">
        <v>238</v>
      </c>
      <c r="AP100" s="156"/>
      <c r="AQ100" s="157"/>
      <c r="AR100" s="156">
        <v>6976.14</v>
      </c>
      <c r="AS100" s="157" t="s">
        <v>238</v>
      </c>
      <c r="AT100" s="156"/>
      <c r="AU100" s="157"/>
      <c r="AV100" s="156">
        <v>6976.14</v>
      </c>
      <c r="AW100" s="157" t="s">
        <v>238</v>
      </c>
      <c r="AX100" s="156"/>
      <c r="AY100" s="157"/>
      <c r="AZ100" s="156">
        <v>7161.75</v>
      </c>
      <c r="BA100" s="157" t="s">
        <v>238</v>
      </c>
      <c r="BB100" s="156"/>
      <c r="BC100" s="157"/>
      <c r="BD100" s="156">
        <v>7161.75</v>
      </c>
      <c r="BE100" s="157" t="s">
        <v>238</v>
      </c>
      <c r="BF100" s="156"/>
      <c r="BG100" s="157"/>
      <c r="BH100" s="156">
        <v>6566.04</v>
      </c>
      <c r="BI100" s="157" t="s">
        <v>238</v>
      </c>
      <c r="BJ100" s="156"/>
      <c r="BK100" s="157"/>
      <c r="BL100" s="156">
        <v>6566.04</v>
      </c>
      <c r="BM100" s="157" t="s">
        <v>238</v>
      </c>
      <c r="BN100" s="156"/>
      <c r="BO100" s="157"/>
      <c r="BP100" s="156">
        <v>6349.32</v>
      </c>
      <c r="BQ100" s="157" t="s">
        <v>238</v>
      </c>
      <c r="BR100" s="156"/>
      <c r="BS100" s="157"/>
      <c r="BT100" s="156">
        <v>6349.32</v>
      </c>
      <c r="BU100" s="157" t="s">
        <v>238</v>
      </c>
      <c r="BV100" s="156"/>
      <c r="BW100" s="157"/>
      <c r="BX100" s="161">
        <v>7345.2</v>
      </c>
      <c r="BY100" s="157" t="s">
        <v>238</v>
      </c>
      <c r="BZ100" s="156"/>
      <c r="CA100" s="157"/>
      <c r="CB100" s="161">
        <v>6817.83</v>
      </c>
      <c r="CC100" s="157" t="s">
        <v>238</v>
      </c>
      <c r="CD100" s="156"/>
      <c r="CE100" s="157"/>
      <c r="CG100" s="161">
        <v>6817.83</v>
      </c>
      <c r="CH100" s="157" t="s">
        <v>238</v>
      </c>
      <c r="CI100" s="156"/>
      <c r="CJ100" s="157"/>
    </row>
    <row r="101" spans="1:1492" s="22" customFormat="1" ht="30" customHeight="1" x14ac:dyDescent="0.3">
      <c r="A101" s="11"/>
      <c r="B101" s="174" t="s">
        <v>239</v>
      </c>
      <c r="C101" s="168"/>
      <c r="D101" s="168"/>
      <c r="E101" s="168"/>
      <c r="F101" s="168"/>
      <c r="G101" s="168"/>
      <c r="H101" s="168"/>
      <c r="I101" s="168"/>
      <c r="J101" s="168"/>
      <c r="K101" s="168"/>
      <c r="L101" s="168"/>
      <c r="M101" s="168"/>
      <c r="N101" s="168"/>
      <c r="O101" s="168"/>
      <c r="P101" s="168"/>
      <c r="Q101" s="168"/>
      <c r="R101" s="168"/>
      <c r="S101" s="168"/>
      <c r="T101" s="168"/>
      <c r="U101" s="168"/>
      <c r="V101" s="168"/>
      <c r="W101" s="168"/>
      <c r="X101" s="168"/>
      <c r="Y101" s="168"/>
      <c r="Z101" s="168"/>
      <c r="AA101" s="168"/>
      <c r="AB101" s="283"/>
      <c r="AC101" s="162"/>
      <c r="AD101" s="333"/>
      <c r="AE101" s="162"/>
      <c r="AF101" s="278"/>
      <c r="AG101" s="164" t="s">
        <v>259</v>
      </c>
      <c r="AH101" s="278"/>
      <c r="AI101" s="164" t="s">
        <v>259</v>
      </c>
      <c r="AJ101" s="283">
        <v>253.15</v>
      </c>
      <c r="AK101" s="164" t="s">
        <v>271</v>
      </c>
      <c r="AL101" s="341">
        <v>172.15</v>
      </c>
      <c r="AM101" s="175" t="s">
        <v>272</v>
      </c>
      <c r="AN101" s="163">
        <v>248.19</v>
      </c>
      <c r="AO101" s="164" t="s">
        <v>271</v>
      </c>
      <c r="AP101" s="341">
        <v>168.77</v>
      </c>
      <c r="AQ101" s="164" t="s">
        <v>271</v>
      </c>
      <c r="AR101" s="163">
        <v>248.19</v>
      </c>
      <c r="AS101" s="164" t="s">
        <v>271</v>
      </c>
      <c r="AT101" s="163"/>
      <c r="AU101" s="164"/>
      <c r="AV101" s="163"/>
      <c r="AW101" s="164"/>
      <c r="AX101" s="163"/>
      <c r="AY101" s="164"/>
      <c r="AZ101" s="163"/>
      <c r="BA101" s="164"/>
      <c r="BB101" s="163"/>
      <c r="BC101" s="164"/>
      <c r="BD101" s="215"/>
      <c r="BE101" s="164"/>
      <c r="BF101" s="163"/>
      <c r="BG101" s="164"/>
      <c r="BH101" s="215"/>
      <c r="BI101" s="164"/>
      <c r="BJ101" s="163"/>
      <c r="BK101" s="164"/>
      <c r="BL101" s="215"/>
      <c r="BM101" s="164"/>
      <c r="BN101" s="163"/>
      <c r="BO101" s="164"/>
      <c r="BP101" s="215"/>
      <c r="BQ101" s="164"/>
      <c r="BR101" s="163"/>
      <c r="BS101" s="164"/>
      <c r="BT101" s="215"/>
      <c r="BU101" s="164"/>
      <c r="BV101" s="163"/>
      <c r="BW101" s="164"/>
      <c r="BX101" s="215"/>
      <c r="BY101" s="164"/>
      <c r="BZ101" s="163"/>
      <c r="CA101" s="164"/>
      <c r="CB101" s="215"/>
      <c r="CC101" s="164"/>
      <c r="CD101" s="163"/>
      <c r="CE101" s="164"/>
      <c r="CG101" s="215"/>
      <c r="CH101" s="164"/>
      <c r="CI101" s="163"/>
      <c r="CJ101" s="164"/>
    </row>
    <row r="102" spans="1:1492" ht="15.6" customHeight="1" x14ac:dyDescent="0.3">
      <c r="B102" s="397"/>
      <c r="X102" s="213"/>
      <c r="Z102" s="213"/>
      <c r="AB102" s="149"/>
      <c r="AC102" s="400"/>
      <c r="AD102" s="337"/>
      <c r="AE102" s="400"/>
      <c r="AF102" s="281"/>
      <c r="AG102" s="155"/>
      <c r="AI102" s="155"/>
      <c r="AJ102" s="281"/>
      <c r="AK102" s="155"/>
      <c r="AM102" s="155"/>
      <c r="AN102" s="158"/>
      <c r="AO102" s="155"/>
      <c r="AP102" s="154"/>
      <c r="AQ102" s="155"/>
      <c r="AR102" s="158"/>
      <c r="AS102" s="155"/>
      <c r="AT102" s="154"/>
      <c r="AU102" s="155"/>
      <c r="AV102" s="158"/>
      <c r="AW102" s="155"/>
      <c r="AX102" s="154"/>
      <c r="AY102" s="155"/>
      <c r="AZ102" s="158"/>
      <c r="BA102" s="155"/>
      <c r="BB102" s="154"/>
      <c r="BC102" s="155"/>
      <c r="BD102" s="158"/>
      <c r="BE102" s="155"/>
      <c r="BF102" s="154"/>
      <c r="BG102" s="155"/>
      <c r="BH102" s="158"/>
      <c r="BI102" s="155"/>
      <c r="BJ102" s="154"/>
      <c r="BK102" s="155"/>
      <c r="BL102" s="158"/>
      <c r="BM102" s="155"/>
      <c r="BN102" s="154"/>
      <c r="BO102" s="155"/>
      <c r="BP102" s="158"/>
      <c r="BQ102" s="155"/>
      <c r="BR102" s="154"/>
      <c r="BS102" s="155"/>
      <c r="BT102" s="158"/>
      <c r="BU102" s="155"/>
      <c r="BV102" s="154"/>
      <c r="BW102" s="155"/>
      <c r="BX102" s="158"/>
      <c r="BY102" s="155"/>
      <c r="BZ102" s="154"/>
      <c r="CA102" s="155"/>
      <c r="CB102" s="154"/>
      <c r="CC102" s="155"/>
      <c r="CD102" s="154"/>
      <c r="CE102" s="155"/>
      <c r="CF102"/>
      <c r="CG102" s="154"/>
      <c r="CH102" s="155"/>
      <c r="CI102" s="154"/>
      <c r="CJ102" s="155"/>
    </row>
    <row r="103" spans="1:1492" s="151" customFormat="1" ht="15.6" customHeight="1" x14ac:dyDescent="0.3">
      <c r="A103" s="151" t="s">
        <v>273</v>
      </c>
      <c r="B103" s="170"/>
      <c r="C103" s="165"/>
      <c r="D103" s="165"/>
      <c r="E103" s="165"/>
      <c r="F103" s="165"/>
      <c r="G103" s="165"/>
      <c r="H103" s="165"/>
      <c r="I103" s="165"/>
      <c r="J103" s="165"/>
      <c r="K103" s="165"/>
      <c r="L103" s="165"/>
      <c r="M103" s="165"/>
      <c r="N103" s="165"/>
      <c r="O103" s="165"/>
      <c r="P103" s="165"/>
      <c r="Q103" s="165"/>
      <c r="R103" s="165"/>
      <c r="S103" s="165"/>
      <c r="T103" s="165"/>
      <c r="U103" s="165"/>
      <c r="V103" s="165"/>
      <c r="W103" s="165"/>
      <c r="X103" s="165"/>
      <c r="Y103" s="165"/>
      <c r="Z103" s="165"/>
      <c r="AA103" s="165"/>
      <c r="AB103" s="330"/>
      <c r="AC103" s="165"/>
      <c r="AD103" s="330"/>
      <c r="AE103" s="165"/>
      <c r="AF103" s="282"/>
      <c r="AG103" s="167"/>
      <c r="AH103" s="282"/>
      <c r="AI103" s="167"/>
      <c r="AJ103" s="282"/>
      <c r="AK103" s="167"/>
      <c r="AL103" s="282"/>
      <c r="AM103" s="167"/>
      <c r="AN103" s="214"/>
      <c r="AO103" s="167"/>
      <c r="AP103" s="166"/>
      <c r="AQ103" s="167"/>
      <c r="AR103" s="214"/>
      <c r="AS103" s="167"/>
      <c r="AT103" s="166"/>
      <c r="AU103" s="167"/>
      <c r="AV103" s="214"/>
      <c r="AW103" s="167"/>
      <c r="AX103" s="166"/>
      <c r="AY103" s="167"/>
      <c r="AZ103" s="214"/>
      <c r="BA103" s="167"/>
      <c r="BB103" s="166"/>
      <c r="BC103" s="167"/>
      <c r="BD103" s="214"/>
      <c r="BE103" s="167"/>
      <c r="BF103" s="166"/>
      <c r="BG103" s="167"/>
      <c r="BH103" s="214"/>
      <c r="BI103" s="167"/>
      <c r="BJ103" s="166"/>
      <c r="BK103" s="167"/>
      <c r="BL103" s="214"/>
      <c r="BM103" s="167"/>
      <c r="BN103" s="166"/>
      <c r="BO103" s="167"/>
      <c r="BP103" s="214"/>
      <c r="BQ103" s="167"/>
      <c r="BR103" s="166"/>
      <c r="BS103" s="167"/>
      <c r="BT103" s="214"/>
      <c r="BU103" s="167"/>
      <c r="BV103" s="166"/>
      <c r="BW103" s="167"/>
      <c r="BX103" s="214"/>
      <c r="BY103" s="167"/>
      <c r="BZ103" s="166"/>
      <c r="CA103" s="167"/>
      <c r="CB103" s="166"/>
      <c r="CC103" s="167"/>
      <c r="CD103" s="166"/>
      <c r="CE103" s="167"/>
      <c r="CG103" s="166"/>
      <c r="CH103" s="167"/>
      <c r="CI103" s="166"/>
      <c r="CJ103" s="167"/>
      <c r="CK103" s="22"/>
      <c r="CL103" s="22"/>
      <c r="CM103" s="22"/>
      <c r="CN103" s="22"/>
      <c r="CO103" s="22"/>
      <c r="CP103" s="22"/>
      <c r="CQ103" s="22"/>
      <c r="CR103" s="22"/>
      <c r="CS103" s="22"/>
      <c r="CT103" s="22"/>
      <c r="CU103" s="22"/>
      <c r="CV103" s="22"/>
      <c r="CW103" s="22"/>
      <c r="CX103" s="22"/>
      <c r="CY103" s="22"/>
      <c r="CZ103" s="22"/>
      <c r="DA103" s="22"/>
      <c r="DB103" s="22"/>
      <c r="DC103" s="22"/>
      <c r="DD103" s="22"/>
      <c r="DE103" s="22"/>
      <c r="DF103" s="22"/>
      <c r="DG103" s="22"/>
      <c r="DH103" s="22"/>
      <c r="DI103" s="22"/>
      <c r="DJ103" s="22"/>
      <c r="DK103" s="22"/>
      <c r="DL103" s="22"/>
      <c r="DM103" s="22"/>
      <c r="DN103" s="22"/>
      <c r="DO103" s="22"/>
      <c r="DP103" s="22"/>
      <c r="DQ103" s="22"/>
      <c r="DR103" s="22"/>
      <c r="DS103" s="22"/>
      <c r="DT103" s="22"/>
      <c r="DU103" s="22"/>
      <c r="DV103" s="22"/>
      <c r="DW103" s="22"/>
      <c r="DX103" s="22"/>
      <c r="DY103" s="22"/>
      <c r="DZ103" s="22"/>
      <c r="EA103" s="22"/>
      <c r="EB103" s="22"/>
      <c r="EC103" s="22"/>
      <c r="ED103" s="22"/>
      <c r="EE103" s="22"/>
      <c r="EF103" s="22"/>
      <c r="EG103" s="22"/>
      <c r="EH103" s="22"/>
      <c r="EI103" s="22"/>
      <c r="EJ103" s="22"/>
      <c r="EK103" s="22"/>
      <c r="EL103" s="22"/>
      <c r="EM103" s="22"/>
      <c r="EN103" s="22"/>
      <c r="EO103" s="22"/>
      <c r="EP103" s="22"/>
      <c r="EQ103" s="22"/>
      <c r="ER103" s="22"/>
      <c r="ES103" s="22"/>
      <c r="ET103" s="22"/>
      <c r="EU103" s="22"/>
      <c r="EV103" s="22"/>
      <c r="EW103" s="22"/>
      <c r="EX103" s="22"/>
      <c r="EY103" s="22"/>
      <c r="EZ103" s="22"/>
      <c r="FA103" s="22"/>
      <c r="FB103" s="22"/>
      <c r="FC103" s="22"/>
      <c r="FD103" s="22"/>
      <c r="FE103" s="22"/>
      <c r="FF103" s="22"/>
      <c r="FG103" s="22"/>
      <c r="FH103" s="22"/>
      <c r="FI103" s="22"/>
      <c r="FJ103" s="22"/>
      <c r="FK103" s="22"/>
      <c r="FL103" s="22"/>
      <c r="FM103" s="22"/>
      <c r="FN103" s="22"/>
      <c r="FO103" s="22"/>
      <c r="FP103" s="22"/>
      <c r="FQ103" s="22"/>
      <c r="FR103" s="22"/>
      <c r="FS103" s="22"/>
      <c r="FT103" s="22"/>
      <c r="FU103" s="22"/>
      <c r="FV103" s="22"/>
      <c r="FW103" s="22"/>
      <c r="FX103" s="22"/>
      <c r="FY103" s="22"/>
      <c r="FZ103" s="22"/>
      <c r="GA103" s="22"/>
      <c r="GB103" s="22"/>
      <c r="GC103" s="22"/>
      <c r="GD103" s="22"/>
      <c r="GE103" s="22"/>
      <c r="GF103" s="22"/>
      <c r="GG103" s="22"/>
      <c r="GH103" s="22"/>
      <c r="GI103" s="22"/>
      <c r="GJ103" s="22"/>
      <c r="GK103" s="22"/>
      <c r="GL103" s="22"/>
      <c r="GM103" s="22"/>
      <c r="GN103" s="22"/>
      <c r="GO103" s="22"/>
      <c r="GP103" s="22"/>
      <c r="GQ103" s="22"/>
      <c r="GR103" s="22"/>
      <c r="GS103" s="22"/>
      <c r="GT103" s="22"/>
      <c r="GU103" s="22"/>
      <c r="GV103" s="22"/>
      <c r="GW103" s="22"/>
      <c r="GX103" s="22"/>
      <c r="GY103" s="22"/>
      <c r="GZ103" s="22"/>
      <c r="HA103" s="22"/>
      <c r="HB103" s="22"/>
      <c r="HC103" s="22"/>
      <c r="HD103" s="22"/>
      <c r="HE103" s="22"/>
      <c r="HF103" s="22"/>
      <c r="HG103" s="22"/>
      <c r="HH103" s="22"/>
      <c r="HI103" s="22"/>
      <c r="HJ103" s="22"/>
      <c r="HK103" s="22"/>
      <c r="HL103" s="22"/>
      <c r="HM103" s="22"/>
      <c r="HN103" s="22"/>
      <c r="HO103" s="22"/>
      <c r="HP103" s="22"/>
      <c r="HQ103" s="22"/>
      <c r="HR103" s="22"/>
      <c r="HS103" s="22"/>
      <c r="HT103" s="22"/>
      <c r="HU103" s="22"/>
      <c r="HV103" s="22"/>
      <c r="HW103" s="22"/>
      <c r="HX103" s="22"/>
      <c r="HY103" s="22"/>
      <c r="HZ103" s="22"/>
      <c r="IA103" s="22"/>
      <c r="IB103" s="22"/>
      <c r="IC103" s="22"/>
      <c r="ID103" s="22"/>
      <c r="IE103" s="22"/>
      <c r="IF103" s="22"/>
      <c r="IG103" s="22"/>
      <c r="IH103" s="22"/>
      <c r="II103" s="22"/>
      <c r="IJ103" s="22"/>
      <c r="IK103" s="22"/>
      <c r="IL103" s="22"/>
      <c r="IM103" s="22"/>
      <c r="IN103" s="22"/>
      <c r="IO103" s="22"/>
      <c r="IP103" s="22"/>
      <c r="IQ103" s="22"/>
      <c r="IR103" s="22"/>
      <c r="IS103" s="22"/>
      <c r="IT103" s="22"/>
      <c r="IU103" s="22"/>
      <c r="IV103" s="22"/>
      <c r="IW103" s="22"/>
      <c r="IX103" s="22"/>
      <c r="IY103" s="22"/>
      <c r="IZ103" s="22"/>
      <c r="JA103" s="22"/>
      <c r="JB103" s="22"/>
      <c r="JC103" s="22"/>
      <c r="JD103" s="22"/>
      <c r="JE103" s="22"/>
      <c r="JF103" s="22"/>
      <c r="JG103" s="22"/>
      <c r="JH103" s="22"/>
      <c r="JI103" s="22"/>
      <c r="JJ103" s="22"/>
      <c r="JK103" s="22"/>
      <c r="JL103" s="22"/>
      <c r="JM103" s="22"/>
      <c r="JN103" s="22"/>
      <c r="JO103" s="22"/>
      <c r="JP103" s="22"/>
      <c r="JQ103" s="22"/>
      <c r="JR103" s="22"/>
      <c r="JS103" s="22"/>
      <c r="JT103" s="22"/>
      <c r="JU103" s="22"/>
      <c r="JV103" s="22"/>
      <c r="JW103" s="22"/>
      <c r="JX103" s="22"/>
      <c r="JY103" s="22"/>
      <c r="JZ103" s="22"/>
      <c r="KA103" s="22"/>
      <c r="KB103" s="22"/>
      <c r="KC103" s="22"/>
      <c r="KD103" s="22"/>
      <c r="KE103" s="22"/>
      <c r="KF103" s="22"/>
      <c r="KG103" s="22"/>
      <c r="KH103" s="22"/>
      <c r="KI103" s="22"/>
      <c r="KJ103" s="22"/>
      <c r="KK103" s="22"/>
      <c r="KL103" s="22"/>
      <c r="KM103" s="22"/>
      <c r="KN103" s="22"/>
      <c r="KO103" s="22"/>
      <c r="KP103" s="22"/>
      <c r="KQ103" s="22"/>
      <c r="KR103" s="22"/>
      <c r="KS103" s="22"/>
      <c r="KT103" s="22"/>
      <c r="KU103" s="22"/>
      <c r="KV103" s="22"/>
      <c r="KW103" s="22"/>
      <c r="KX103" s="22"/>
      <c r="KY103" s="22"/>
      <c r="KZ103" s="22"/>
      <c r="LA103" s="22"/>
      <c r="LB103" s="22"/>
      <c r="LC103" s="22"/>
      <c r="LD103" s="22"/>
      <c r="LE103" s="22"/>
      <c r="LF103" s="22"/>
      <c r="LG103" s="22"/>
      <c r="LH103" s="22"/>
      <c r="LI103" s="22"/>
      <c r="LJ103" s="22"/>
      <c r="LK103" s="22"/>
      <c r="LL103" s="22"/>
      <c r="LM103" s="22"/>
      <c r="LN103" s="22"/>
      <c r="LO103" s="22"/>
      <c r="LP103" s="22"/>
      <c r="LQ103" s="22"/>
      <c r="LR103" s="22"/>
      <c r="LS103" s="22"/>
      <c r="LT103" s="22"/>
      <c r="LU103" s="22"/>
      <c r="LV103" s="22"/>
      <c r="LW103" s="22"/>
      <c r="LX103" s="22"/>
      <c r="LY103" s="22"/>
      <c r="LZ103" s="22"/>
      <c r="MA103" s="22"/>
      <c r="MB103" s="22"/>
      <c r="MC103" s="22"/>
      <c r="MD103" s="22"/>
      <c r="ME103" s="22"/>
      <c r="MF103" s="22"/>
      <c r="MG103" s="22"/>
      <c r="MH103" s="22"/>
      <c r="MI103" s="22"/>
      <c r="MJ103" s="22"/>
      <c r="MK103" s="22"/>
      <c r="ML103" s="22"/>
      <c r="MM103" s="22"/>
      <c r="MN103" s="22"/>
      <c r="MO103" s="22"/>
      <c r="MP103" s="22"/>
      <c r="MQ103" s="22"/>
      <c r="MR103" s="22"/>
      <c r="MS103" s="22"/>
      <c r="MT103" s="22"/>
      <c r="MU103" s="22"/>
      <c r="MV103" s="22"/>
      <c r="MW103" s="22"/>
      <c r="MX103" s="22"/>
      <c r="MY103" s="22"/>
      <c r="MZ103" s="22"/>
      <c r="NA103" s="22"/>
      <c r="NB103" s="22"/>
      <c r="NC103" s="22"/>
      <c r="ND103" s="22"/>
      <c r="NE103" s="22"/>
      <c r="NF103" s="22"/>
      <c r="NG103" s="22"/>
      <c r="NH103" s="22"/>
      <c r="NI103" s="22"/>
      <c r="NJ103" s="22"/>
      <c r="NK103" s="22"/>
      <c r="NL103" s="22"/>
      <c r="NM103" s="22"/>
      <c r="NN103" s="22"/>
      <c r="NO103" s="22"/>
      <c r="NP103" s="22"/>
      <c r="NQ103" s="22"/>
      <c r="NR103" s="22"/>
      <c r="NS103" s="22"/>
      <c r="NT103" s="22"/>
      <c r="NU103" s="22"/>
      <c r="NV103" s="22"/>
      <c r="NW103" s="22"/>
      <c r="NX103" s="22"/>
      <c r="NY103" s="22"/>
      <c r="NZ103" s="22"/>
      <c r="OA103" s="22"/>
      <c r="OB103" s="22"/>
      <c r="OC103" s="22"/>
      <c r="OD103" s="22"/>
      <c r="OE103" s="22"/>
      <c r="OF103" s="22"/>
      <c r="OG103" s="22"/>
      <c r="OH103" s="22"/>
      <c r="OI103" s="22"/>
      <c r="OJ103" s="22"/>
      <c r="OK103" s="22"/>
      <c r="OL103" s="22"/>
      <c r="OM103" s="22"/>
      <c r="ON103" s="22"/>
      <c r="OO103" s="22"/>
      <c r="OP103" s="22"/>
      <c r="OQ103" s="22"/>
      <c r="OR103" s="22"/>
      <c r="OS103" s="22"/>
      <c r="OT103" s="22"/>
      <c r="OU103" s="22"/>
      <c r="OV103" s="22"/>
      <c r="OW103" s="22"/>
      <c r="OX103" s="22"/>
      <c r="OY103" s="22"/>
      <c r="OZ103" s="22"/>
      <c r="PA103" s="22"/>
      <c r="PB103" s="22"/>
      <c r="PC103" s="22"/>
      <c r="PD103" s="22"/>
      <c r="PE103" s="22"/>
      <c r="PF103" s="22"/>
      <c r="PG103" s="22"/>
      <c r="PH103" s="22"/>
      <c r="PI103" s="22"/>
      <c r="PJ103" s="22"/>
      <c r="PK103" s="22"/>
      <c r="PL103" s="22"/>
      <c r="PM103" s="22"/>
      <c r="PN103" s="22"/>
      <c r="PO103" s="22"/>
      <c r="PP103" s="22"/>
      <c r="PQ103" s="22"/>
      <c r="PR103" s="22"/>
      <c r="PS103" s="22"/>
      <c r="PT103" s="22"/>
      <c r="PU103" s="22"/>
      <c r="PV103" s="22"/>
      <c r="PW103" s="22"/>
      <c r="PX103" s="22"/>
      <c r="PY103" s="22"/>
      <c r="PZ103" s="22"/>
      <c r="QA103" s="22"/>
      <c r="QB103" s="22"/>
      <c r="QC103" s="22"/>
      <c r="QD103" s="22"/>
      <c r="QE103" s="22"/>
      <c r="QF103" s="22"/>
      <c r="QG103" s="22"/>
      <c r="QH103" s="22"/>
      <c r="QI103" s="22"/>
      <c r="QJ103" s="22"/>
      <c r="QK103" s="22"/>
      <c r="QL103" s="22"/>
      <c r="QM103" s="22"/>
      <c r="QN103" s="22"/>
      <c r="QO103" s="22"/>
      <c r="QP103" s="22"/>
      <c r="QQ103" s="22"/>
      <c r="QR103" s="22"/>
      <c r="QS103" s="22"/>
      <c r="QT103" s="22"/>
      <c r="QU103" s="22"/>
      <c r="QV103" s="22"/>
      <c r="QW103" s="22"/>
      <c r="QX103" s="22"/>
      <c r="QY103" s="22"/>
      <c r="QZ103" s="22"/>
      <c r="RA103" s="22"/>
      <c r="RB103" s="22"/>
      <c r="RC103" s="22"/>
      <c r="RD103" s="22"/>
      <c r="RE103" s="22"/>
      <c r="RF103" s="22"/>
      <c r="RG103" s="22"/>
      <c r="RH103" s="22"/>
      <c r="RI103" s="22"/>
      <c r="RJ103" s="22"/>
      <c r="RK103" s="22"/>
      <c r="RL103" s="22"/>
      <c r="RM103" s="22"/>
      <c r="RN103" s="22"/>
      <c r="RO103" s="22"/>
      <c r="RP103" s="22"/>
      <c r="RQ103" s="22"/>
      <c r="RR103" s="22"/>
      <c r="RS103" s="22"/>
      <c r="RT103" s="22"/>
      <c r="RU103" s="22"/>
      <c r="RV103" s="22"/>
      <c r="RW103" s="22"/>
      <c r="RX103" s="22"/>
      <c r="RY103" s="22"/>
      <c r="RZ103" s="22"/>
      <c r="SA103" s="22"/>
      <c r="SB103" s="22"/>
      <c r="SC103" s="22"/>
      <c r="SD103" s="22"/>
      <c r="SE103" s="22"/>
      <c r="SF103" s="22"/>
      <c r="SG103" s="22"/>
      <c r="SH103" s="22"/>
      <c r="SI103" s="22"/>
      <c r="SJ103" s="22"/>
      <c r="SK103" s="22"/>
      <c r="SL103" s="22"/>
      <c r="SM103" s="22"/>
      <c r="SN103" s="22"/>
      <c r="SO103" s="22"/>
      <c r="SP103" s="22"/>
      <c r="SQ103" s="22"/>
      <c r="SR103" s="22"/>
      <c r="SS103" s="22"/>
      <c r="ST103" s="22"/>
      <c r="SU103" s="22"/>
      <c r="SV103" s="22"/>
      <c r="SW103" s="22"/>
      <c r="SX103" s="22"/>
      <c r="SY103" s="22"/>
      <c r="SZ103" s="22"/>
      <c r="TA103" s="22"/>
      <c r="TB103" s="22"/>
      <c r="TC103" s="22"/>
      <c r="TD103" s="22"/>
      <c r="TE103" s="22"/>
      <c r="TF103" s="22"/>
      <c r="TG103" s="22"/>
      <c r="TH103" s="22"/>
      <c r="TI103" s="22"/>
      <c r="TJ103" s="22"/>
      <c r="TK103" s="22"/>
      <c r="TL103" s="22"/>
      <c r="TM103" s="22"/>
      <c r="TN103" s="22"/>
      <c r="TO103" s="22"/>
      <c r="TP103" s="22"/>
      <c r="TQ103" s="22"/>
      <c r="TR103" s="22"/>
      <c r="TS103" s="22"/>
      <c r="TT103" s="22"/>
      <c r="TU103" s="22"/>
      <c r="TV103" s="22"/>
      <c r="TW103" s="22"/>
      <c r="TX103" s="22"/>
      <c r="TY103" s="22"/>
      <c r="TZ103" s="22"/>
      <c r="UA103" s="22"/>
      <c r="UB103" s="22"/>
      <c r="UC103" s="22"/>
      <c r="UD103" s="22"/>
      <c r="UE103" s="22"/>
      <c r="UF103" s="22"/>
      <c r="UG103" s="22"/>
      <c r="UH103" s="22"/>
      <c r="UI103" s="22"/>
      <c r="UJ103" s="22"/>
      <c r="UK103" s="22"/>
      <c r="UL103" s="22"/>
      <c r="UM103" s="22"/>
      <c r="UN103" s="22"/>
      <c r="UO103" s="22"/>
      <c r="UP103" s="22"/>
      <c r="UQ103" s="22"/>
      <c r="UR103" s="22"/>
      <c r="US103" s="22"/>
      <c r="UT103" s="22"/>
      <c r="UU103" s="22"/>
      <c r="UV103" s="22"/>
      <c r="UW103" s="22"/>
      <c r="UX103" s="22"/>
      <c r="UY103" s="22"/>
      <c r="UZ103" s="22"/>
      <c r="VA103" s="22"/>
      <c r="VB103" s="22"/>
      <c r="VC103" s="22"/>
      <c r="VD103" s="22"/>
      <c r="VE103" s="22"/>
      <c r="VF103" s="22"/>
      <c r="VG103" s="22"/>
      <c r="VH103" s="22"/>
      <c r="VI103" s="22"/>
      <c r="VJ103" s="22"/>
      <c r="VK103" s="22"/>
      <c r="VL103" s="22"/>
      <c r="VM103" s="22"/>
      <c r="VN103" s="22"/>
      <c r="VO103" s="22"/>
      <c r="VP103" s="22"/>
      <c r="VQ103" s="22"/>
      <c r="VR103" s="22"/>
      <c r="VS103" s="22"/>
      <c r="VT103" s="22"/>
      <c r="VU103" s="22"/>
      <c r="VV103" s="22"/>
      <c r="VW103" s="22"/>
      <c r="VX103" s="22"/>
      <c r="VY103" s="22"/>
      <c r="VZ103" s="22"/>
      <c r="WA103" s="22"/>
      <c r="WB103" s="22"/>
      <c r="WC103" s="22"/>
      <c r="WD103" s="22"/>
      <c r="WE103" s="22"/>
      <c r="WF103" s="22"/>
      <c r="WG103" s="22"/>
      <c r="WH103" s="22"/>
      <c r="WI103" s="22"/>
      <c r="WJ103" s="22"/>
      <c r="WK103" s="22"/>
      <c r="WL103" s="22"/>
      <c r="WM103" s="22"/>
      <c r="WN103" s="22"/>
      <c r="WO103" s="22"/>
      <c r="WP103" s="22"/>
      <c r="WQ103" s="22"/>
      <c r="WR103" s="22"/>
      <c r="WS103" s="22"/>
      <c r="WT103" s="22"/>
      <c r="WU103" s="22"/>
      <c r="WV103" s="22"/>
      <c r="WW103" s="22"/>
      <c r="WX103" s="22"/>
      <c r="WY103" s="22"/>
      <c r="WZ103" s="22"/>
      <c r="XA103" s="22"/>
      <c r="XB103" s="22"/>
      <c r="XC103" s="22"/>
      <c r="XD103" s="22"/>
      <c r="XE103" s="22"/>
      <c r="XF103" s="22"/>
      <c r="XG103" s="22"/>
      <c r="XH103" s="22"/>
      <c r="XI103" s="22"/>
      <c r="XJ103" s="22"/>
      <c r="XK103" s="22"/>
      <c r="XL103" s="22"/>
      <c r="XM103" s="22"/>
      <c r="XN103" s="22"/>
      <c r="XO103" s="22"/>
      <c r="XP103" s="22"/>
      <c r="XQ103" s="22"/>
      <c r="XR103" s="22"/>
      <c r="XS103" s="22"/>
      <c r="XT103" s="22"/>
      <c r="XU103" s="22"/>
      <c r="XV103" s="22"/>
      <c r="XW103" s="22"/>
      <c r="XX103" s="22"/>
      <c r="XY103" s="22"/>
      <c r="XZ103" s="22"/>
      <c r="YA103" s="22"/>
      <c r="YB103" s="22"/>
      <c r="YC103" s="22"/>
      <c r="YD103" s="22"/>
      <c r="YE103" s="22"/>
      <c r="YF103" s="22"/>
      <c r="YG103" s="22"/>
      <c r="YH103" s="22"/>
      <c r="YI103" s="22"/>
      <c r="YJ103" s="22"/>
      <c r="YK103" s="22"/>
      <c r="YL103" s="22"/>
      <c r="YM103" s="22"/>
      <c r="YN103" s="22"/>
      <c r="YO103" s="22"/>
      <c r="YP103" s="22"/>
      <c r="YQ103" s="22"/>
      <c r="YR103" s="22"/>
      <c r="YS103" s="22"/>
      <c r="YT103" s="22"/>
      <c r="YU103" s="22"/>
      <c r="YV103" s="22"/>
      <c r="YW103" s="22"/>
      <c r="YX103" s="22"/>
      <c r="YY103" s="22"/>
      <c r="YZ103" s="22"/>
      <c r="ZA103" s="22"/>
      <c r="ZB103" s="22"/>
      <c r="ZC103" s="22"/>
      <c r="ZD103" s="22"/>
      <c r="ZE103" s="22"/>
      <c r="ZF103" s="22"/>
      <c r="ZG103" s="22"/>
      <c r="ZH103" s="22"/>
      <c r="ZI103" s="22"/>
      <c r="ZJ103" s="22"/>
      <c r="ZK103" s="22"/>
      <c r="ZL103" s="22"/>
      <c r="ZM103" s="22"/>
      <c r="ZN103" s="22"/>
      <c r="ZO103" s="22"/>
      <c r="ZP103" s="22"/>
      <c r="ZQ103" s="22"/>
      <c r="ZR103" s="22"/>
      <c r="ZS103" s="22"/>
      <c r="ZT103" s="22"/>
      <c r="ZU103" s="22"/>
      <c r="ZV103" s="22"/>
      <c r="ZW103" s="22"/>
      <c r="ZX103" s="22"/>
      <c r="ZY103" s="22"/>
      <c r="ZZ103" s="22"/>
      <c r="AAA103" s="22"/>
      <c r="AAB103" s="22"/>
      <c r="AAC103" s="22"/>
      <c r="AAD103" s="22"/>
      <c r="AAE103" s="22"/>
      <c r="AAF103" s="22"/>
      <c r="AAG103" s="22"/>
      <c r="AAH103" s="22"/>
      <c r="AAI103" s="22"/>
      <c r="AAJ103" s="22"/>
      <c r="AAK103" s="22"/>
      <c r="AAL103" s="22"/>
      <c r="AAM103" s="22"/>
      <c r="AAN103" s="22"/>
      <c r="AAO103" s="22"/>
      <c r="AAP103" s="22"/>
      <c r="AAQ103" s="22"/>
      <c r="AAR103" s="22"/>
      <c r="AAS103" s="22"/>
      <c r="AAT103" s="22"/>
      <c r="AAU103" s="22"/>
      <c r="AAV103" s="22"/>
      <c r="AAW103" s="22"/>
      <c r="AAX103" s="22"/>
      <c r="AAY103" s="22"/>
      <c r="AAZ103" s="22"/>
      <c r="ABA103" s="22"/>
      <c r="ABB103" s="22"/>
      <c r="ABC103" s="22"/>
      <c r="ABD103" s="22"/>
      <c r="ABE103" s="22"/>
      <c r="ABF103" s="22"/>
      <c r="ABG103" s="22"/>
      <c r="ABH103" s="22"/>
      <c r="ABI103" s="22"/>
      <c r="ABJ103" s="22"/>
      <c r="ABK103" s="22"/>
      <c r="ABL103" s="22"/>
      <c r="ABM103" s="22"/>
      <c r="ABN103" s="22"/>
      <c r="ABO103" s="22"/>
      <c r="ABP103" s="22"/>
      <c r="ABQ103" s="22"/>
      <c r="ABR103" s="22"/>
      <c r="ABS103" s="22"/>
      <c r="ABT103" s="22"/>
      <c r="ABU103" s="22"/>
      <c r="ABV103" s="22"/>
      <c r="ABW103" s="22"/>
      <c r="ABX103" s="22"/>
      <c r="ABY103" s="22"/>
      <c r="ABZ103" s="22"/>
      <c r="ACA103" s="22"/>
      <c r="ACB103" s="22"/>
      <c r="ACC103" s="22"/>
      <c r="ACD103" s="22"/>
      <c r="ACE103" s="22"/>
      <c r="ACF103" s="22"/>
      <c r="ACG103" s="22"/>
      <c r="ACH103" s="22"/>
      <c r="ACI103" s="22"/>
      <c r="ACJ103" s="22"/>
      <c r="ACK103" s="22"/>
      <c r="ACL103" s="22"/>
      <c r="ACM103" s="22"/>
      <c r="ACN103" s="22"/>
      <c r="ACO103" s="22"/>
      <c r="ACP103" s="22"/>
      <c r="ACQ103" s="22"/>
      <c r="ACR103" s="22"/>
      <c r="ACS103" s="22"/>
      <c r="ACT103" s="22"/>
      <c r="ACU103" s="22"/>
      <c r="ACV103" s="22"/>
      <c r="ACW103" s="22"/>
      <c r="ACX103" s="22"/>
      <c r="ACY103" s="22"/>
      <c r="ACZ103" s="22"/>
      <c r="ADA103" s="22"/>
      <c r="ADB103" s="22"/>
      <c r="ADC103" s="22"/>
      <c r="ADD103" s="22"/>
      <c r="ADE103" s="22"/>
      <c r="ADF103" s="22"/>
      <c r="ADG103" s="22"/>
      <c r="ADH103" s="22"/>
      <c r="ADI103" s="22"/>
      <c r="ADJ103" s="22"/>
      <c r="ADK103" s="22"/>
      <c r="ADL103" s="22"/>
      <c r="ADM103" s="22"/>
      <c r="ADN103" s="22"/>
      <c r="ADO103" s="22"/>
      <c r="ADP103" s="22"/>
      <c r="ADQ103" s="22"/>
      <c r="ADR103" s="22"/>
      <c r="ADS103" s="22"/>
      <c r="ADT103" s="22"/>
      <c r="ADU103" s="22"/>
      <c r="ADV103" s="22"/>
      <c r="ADW103" s="22"/>
      <c r="ADX103" s="22"/>
      <c r="ADY103" s="22"/>
      <c r="ADZ103" s="22"/>
      <c r="AEA103" s="22"/>
      <c r="AEB103" s="22"/>
      <c r="AEC103" s="22"/>
      <c r="AED103" s="22"/>
      <c r="AEE103" s="22"/>
      <c r="AEF103" s="22"/>
      <c r="AEG103" s="22"/>
      <c r="AEH103" s="22"/>
      <c r="AEI103" s="22"/>
      <c r="AEJ103" s="22"/>
      <c r="AEK103" s="22"/>
      <c r="AEL103" s="22"/>
      <c r="AEM103" s="22"/>
      <c r="AEN103" s="22"/>
      <c r="AEO103" s="22"/>
      <c r="AEP103" s="22"/>
      <c r="AEQ103" s="22"/>
      <c r="AER103" s="22"/>
      <c r="AES103" s="22"/>
      <c r="AET103" s="22"/>
      <c r="AEU103" s="22"/>
      <c r="AEV103" s="22"/>
      <c r="AEW103" s="22"/>
      <c r="AEX103" s="22"/>
      <c r="AEY103" s="22"/>
      <c r="AEZ103" s="22"/>
      <c r="AFA103" s="22"/>
      <c r="AFB103" s="22"/>
      <c r="AFC103" s="22"/>
      <c r="AFD103" s="22"/>
      <c r="AFE103" s="22"/>
      <c r="AFF103" s="22"/>
      <c r="AFG103" s="22"/>
      <c r="AFH103" s="22"/>
      <c r="AFI103" s="22"/>
      <c r="AFJ103" s="22"/>
      <c r="AFK103" s="22"/>
      <c r="AFL103" s="22"/>
      <c r="AFM103" s="22"/>
      <c r="AFN103" s="22"/>
      <c r="AFO103" s="22"/>
      <c r="AFP103" s="22"/>
      <c r="AFQ103" s="22"/>
      <c r="AFR103" s="22"/>
      <c r="AFS103" s="22"/>
      <c r="AFT103" s="22"/>
      <c r="AFU103" s="22"/>
      <c r="AFV103" s="22"/>
      <c r="AFW103" s="22"/>
      <c r="AFX103" s="22"/>
      <c r="AFY103" s="22"/>
      <c r="AFZ103" s="22"/>
      <c r="AGA103" s="22"/>
      <c r="AGB103" s="22"/>
      <c r="AGC103" s="22"/>
      <c r="AGD103" s="22"/>
      <c r="AGE103" s="22"/>
      <c r="AGF103" s="22"/>
      <c r="AGG103" s="22"/>
      <c r="AGH103" s="22"/>
      <c r="AGI103" s="22"/>
      <c r="AGJ103" s="22"/>
      <c r="AGK103" s="22"/>
      <c r="AGL103" s="22"/>
      <c r="AGM103" s="22"/>
      <c r="AGN103" s="22"/>
      <c r="AGO103" s="22"/>
      <c r="AGP103" s="22"/>
      <c r="AGQ103" s="22"/>
      <c r="AGR103" s="22"/>
      <c r="AGS103" s="22"/>
      <c r="AGT103" s="22"/>
      <c r="AGU103" s="22"/>
      <c r="AGV103" s="22"/>
      <c r="AGW103" s="22"/>
      <c r="AGX103" s="22"/>
      <c r="AGY103" s="22"/>
      <c r="AGZ103" s="22"/>
      <c r="AHA103" s="22"/>
      <c r="AHB103" s="22"/>
      <c r="AHC103" s="22"/>
      <c r="AHD103" s="22"/>
      <c r="AHE103" s="22"/>
      <c r="AHF103" s="22"/>
      <c r="AHG103" s="22"/>
      <c r="AHH103" s="22"/>
      <c r="AHI103" s="22"/>
      <c r="AHJ103" s="22"/>
      <c r="AHK103" s="22"/>
      <c r="AHL103" s="22"/>
      <c r="AHM103" s="22"/>
      <c r="AHN103" s="22"/>
      <c r="AHO103" s="22"/>
      <c r="AHP103" s="22"/>
      <c r="AHQ103" s="22"/>
      <c r="AHR103" s="22"/>
      <c r="AHS103" s="22"/>
      <c r="AHT103" s="22"/>
      <c r="AHU103" s="22"/>
      <c r="AHV103" s="22"/>
      <c r="AHW103" s="22"/>
      <c r="AHX103" s="22"/>
      <c r="AHY103" s="22"/>
      <c r="AHZ103" s="22"/>
      <c r="AIA103" s="22"/>
      <c r="AIB103" s="22"/>
      <c r="AIC103" s="22"/>
      <c r="AID103" s="22"/>
      <c r="AIE103" s="22"/>
      <c r="AIF103" s="22"/>
      <c r="AIG103" s="22"/>
      <c r="AIH103" s="22"/>
      <c r="AII103" s="22"/>
      <c r="AIJ103" s="22"/>
      <c r="AIK103" s="22"/>
      <c r="AIL103" s="22"/>
      <c r="AIM103" s="22"/>
      <c r="AIN103" s="22"/>
      <c r="AIO103" s="22"/>
      <c r="AIP103" s="22"/>
      <c r="AIQ103" s="22"/>
      <c r="AIR103" s="22"/>
      <c r="AIS103" s="22"/>
      <c r="AIT103" s="22"/>
      <c r="AIU103" s="22"/>
      <c r="AIV103" s="22"/>
      <c r="AIW103" s="22"/>
      <c r="AIX103" s="22"/>
      <c r="AIY103" s="22"/>
      <c r="AIZ103" s="22"/>
      <c r="AJA103" s="22"/>
      <c r="AJB103" s="22"/>
      <c r="AJC103" s="22"/>
      <c r="AJD103" s="22"/>
      <c r="AJE103" s="22"/>
      <c r="AJF103" s="22"/>
      <c r="AJG103" s="22"/>
      <c r="AJH103" s="22"/>
      <c r="AJI103" s="22"/>
      <c r="AJJ103" s="22"/>
      <c r="AJK103" s="22"/>
      <c r="AJL103" s="22"/>
      <c r="AJM103" s="22"/>
      <c r="AJN103" s="22"/>
      <c r="AJO103" s="22"/>
      <c r="AJP103" s="22"/>
      <c r="AJQ103" s="22"/>
      <c r="AJR103" s="22"/>
      <c r="AJS103" s="22"/>
      <c r="AJT103" s="22"/>
      <c r="AJU103" s="22"/>
      <c r="AJV103" s="22"/>
      <c r="AJW103" s="22"/>
      <c r="AJX103" s="22"/>
      <c r="AJY103" s="22"/>
      <c r="AJZ103" s="22"/>
      <c r="AKA103" s="22"/>
      <c r="AKB103" s="22"/>
      <c r="AKC103" s="22"/>
      <c r="AKD103" s="22"/>
      <c r="AKE103" s="22"/>
      <c r="AKF103" s="22"/>
      <c r="AKG103" s="22"/>
      <c r="AKH103" s="22"/>
      <c r="AKI103" s="22"/>
      <c r="AKJ103" s="22"/>
      <c r="AKK103" s="22"/>
      <c r="AKL103" s="22"/>
      <c r="AKM103" s="22"/>
      <c r="AKN103" s="22"/>
      <c r="AKO103" s="22"/>
      <c r="AKP103" s="22"/>
      <c r="AKQ103" s="22"/>
      <c r="AKR103" s="22"/>
      <c r="AKS103" s="22"/>
      <c r="AKT103" s="22"/>
      <c r="AKU103" s="22"/>
      <c r="AKV103" s="22"/>
      <c r="AKW103" s="22"/>
      <c r="AKX103" s="22"/>
      <c r="AKY103" s="22"/>
      <c r="AKZ103" s="22"/>
      <c r="ALA103" s="22"/>
      <c r="ALB103" s="22"/>
      <c r="ALC103" s="22"/>
      <c r="ALD103" s="22"/>
      <c r="ALE103" s="22"/>
      <c r="ALF103" s="22"/>
      <c r="ALG103" s="22"/>
      <c r="ALH103" s="22"/>
      <c r="ALI103" s="22"/>
      <c r="ALJ103" s="22"/>
      <c r="ALK103" s="22"/>
      <c r="ALL103" s="22"/>
      <c r="ALM103" s="22"/>
      <c r="ALN103" s="22"/>
      <c r="ALO103" s="22"/>
      <c r="ALP103" s="22"/>
      <c r="ALQ103" s="22"/>
      <c r="ALR103" s="22"/>
      <c r="ALS103" s="22"/>
      <c r="ALT103" s="22"/>
      <c r="ALU103" s="22"/>
      <c r="ALV103" s="22"/>
      <c r="ALW103" s="22"/>
      <c r="ALX103" s="22"/>
      <c r="ALY103" s="22"/>
      <c r="ALZ103" s="22"/>
      <c r="AMA103" s="22"/>
      <c r="AMB103" s="22"/>
      <c r="AMC103" s="22"/>
      <c r="AMD103" s="22"/>
      <c r="AME103" s="22"/>
      <c r="AMF103" s="22"/>
      <c r="AMG103" s="22"/>
      <c r="AMH103" s="22"/>
      <c r="AMI103" s="22"/>
      <c r="AMJ103" s="22"/>
      <c r="AMK103" s="22"/>
      <c r="AML103" s="22"/>
      <c r="AMM103" s="22"/>
      <c r="AMN103" s="22"/>
      <c r="AMO103" s="22"/>
      <c r="AMP103" s="22"/>
      <c r="AMQ103" s="22"/>
      <c r="AMR103" s="22"/>
      <c r="AMS103" s="22"/>
      <c r="AMT103" s="22"/>
      <c r="AMU103" s="22"/>
      <c r="AMV103" s="22"/>
      <c r="AMW103" s="22"/>
      <c r="AMX103" s="22"/>
      <c r="AMY103" s="22"/>
      <c r="AMZ103" s="22"/>
      <c r="ANA103" s="22"/>
      <c r="ANB103" s="22"/>
      <c r="ANC103" s="22"/>
      <c r="AND103" s="22"/>
      <c r="ANE103" s="22"/>
      <c r="ANF103" s="22"/>
      <c r="ANG103" s="22"/>
      <c r="ANH103" s="22"/>
      <c r="ANI103" s="22"/>
      <c r="ANJ103" s="22"/>
      <c r="ANK103" s="22"/>
      <c r="ANL103" s="22"/>
      <c r="ANM103" s="22"/>
      <c r="ANN103" s="22"/>
      <c r="ANO103" s="22"/>
      <c r="ANP103" s="22"/>
      <c r="ANQ103" s="22"/>
      <c r="ANR103" s="22"/>
      <c r="ANS103" s="22"/>
      <c r="ANT103" s="22"/>
      <c r="ANU103" s="22"/>
      <c r="ANV103" s="22"/>
      <c r="ANW103" s="22"/>
      <c r="ANX103" s="22"/>
      <c r="ANY103" s="22"/>
      <c r="ANZ103" s="22"/>
      <c r="AOA103" s="22"/>
      <c r="AOB103" s="22"/>
      <c r="AOC103" s="22"/>
      <c r="AOD103" s="22"/>
      <c r="AOE103" s="22"/>
      <c r="AOF103" s="22"/>
      <c r="AOG103" s="22"/>
      <c r="AOH103" s="22"/>
      <c r="AOI103" s="22"/>
      <c r="AOJ103" s="22"/>
      <c r="AOK103" s="22"/>
      <c r="AOL103" s="22"/>
      <c r="AOM103" s="22"/>
      <c r="AON103" s="22"/>
      <c r="AOO103" s="22"/>
      <c r="AOP103" s="22"/>
      <c r="AOQ103" s="22"/>
      <c r="AOR103" s="22"/>
      <c r="AOS103" s="22"/>
      <c r="AOT103" s="22"/>
      <c r="AOU103" s="22"/>
      <c r="AOV103" s="22"/>
      <c r="AOW103" s="22"/>
      <c r="AOX103" s="22"/>
      <c r="AOY103" s="22"/>
      <c r="AOZ103" s="22"/>
      <c r="APA103" s="22"/>
      <c r="APB103" s="22"/>
      <c r="APC103" s="22"/>
      <c r="APD103" s="22"/>
      <c r="APE103" s="22"/>
      <c r="APF103" s="22"/>
      <c r="APG103" s="22"/>
      <c r="APH103" s="22"/>
      <c r="API103" s="22"/>
      <c r="APJ103" s="22"/>
      <c r="APK103" s="22"/>
      <c r="APL103" s="22"/>
      <c r="APM103" s="22"/>
      <c r="APN103" s="22"/>
      <c r="APO103" s="22"/>
      <c r="APP103" s="22"/>
      <c r="APQ103" s="22"/>
      <c r="APR103" s="22"/>
      <c r="APS103" s="22"/>
      <c r="APT103" s="22"/>
      <c r="APU103" s="22"/>
      <c r="APV103" s="22"/>
      <c r="APW103" s="22"/>
      <c r="APX103" s="22"/>
      <c r="APY103" s="22"/>
      <c r="APZ103" s="22"/>
      <c r="AQA103" s="22"/>
      <c r="AQB103" s="22"/>
      <c r="AQC103" s="22"/>
      <c r="AQD103" s="22"/>
      <c r="AQE103" s="22"/>
      <c r="AQF103" s="22"/>
      <c r="AQG103" s="22"/>
      <c r="AQH103" s="22"/>
      <c r="AQI103" s="22"/>
      <c r="AQJ103" s="22"/>
      <c r="AQK103" s="22"/>
      <c r="AQL103" s="22"/>
      <c r="AQM103" s="22"/>
      <c r="AQN103" s="22"/>
      <c r="AQO103" s="22"/>
      <c r="AQP103" s="22"/>
      <c r="AQQ103" s="22"/>
      <c r="AQR103" s="22"/>
      <c r="AQS103" s="22"/>
      <c r="AQT103" s="22"/>
      <c r="AQU103" s="22"/>
      <c r="AQV103" s="22"/>
      <c r="AQW103" s="22"/>
      <c r="AQX103" s="22"/>
      <c r="AQY103" s="22"/>
      <c r="AQZ103" s="22"/>
      <c r="ARA103" s="22"/>
      <c r="ARB103" s="22"/>
      <c r="ARC103" s="22"/>
      <c r="ARD103" s="22"/>
      <c r="ARE103" s="22"/>
      <c r="ARF103" s="22"/>
      <c r="ARG103" s="22"/>
      <c r="ARH103" s="22"/>
      <c r="ARI103" s="22"/>
      <c r="ARJ103" s="22"/>
      <c r="ARK103" s="22"/>
      <c r="ARL103" s="22"/>
      <c r="ARM103" s="22"/>
      <c r="ARN103" s="22"/>
      <c r="ARO103" s="22"/>
      <c r="ARP103" s="22"/>
      <c r="ARQ103" s="22"/>
      <c r="ARR103" s="22"/>
      <c r="ARS103" s="22"/>
      <c r="ART103" s="22"/>
      <c r="ARU103" s="22"/>
      <c r="ARV103" s="22"/>
      <c r="ARW103" s="22"/>
      <c r="ARX103" s="22"/>
      <c r="ARY103" s="22"/>
      <c r="ARZ103" s="22"/>
      <c r="ASA103" s="22"/>
      <c r="ASB103" s="22"/>
      <c r="ASC103" s="22"/>
      <c r="ASD103" s="22"/>
      <c r="ASE103" s="22"/>
      <c r="ASF103" s="22"/>
      <c r="ASG103" s="22"/>
      <c r="ASH103" s="22"/>
      <c r="ASI103" s="22"/>
      <c r="ASJ103" s="22"/>
      <c r="ASK103" s="22"/>
      <c r="ASL103" s="22"/>
      <c r="ASM103" s="22"/>
      <c r="ASN103" s="22"/>
      <c r="ASO103" s="22"/>
      <c r="ASP103" s="22"/>
      <c r="ASQ103" s="22"/>
      <c r="ASR103" s="22"/>
      <c r="ASS103" s="22"/>
      <c r="AST103" s="22"/>
      <c r="ASU103" s="22"/>
      <c r="ASV103" s="22"/>
      <c r="ASW103" s="22"/>
      <c r="ASX103" s="22"/>
      <c r="ASY103" s="22"/>
      <c r="ASZ103" s="22"/>
      <c r="ATA103" s="22"/>
      <c r="ATB103" s="22"/>
      <c r="ATC103" s="22"/>
      <c r="ATD103" s="22"/>
      <c r="ATE103" s="22"/>
      <c r="ATF103" s="22"/>
      <c r="ATG103" s="22"/>
      <c r="ATH103" s="22"/>
      <c r="ATI103" s="22"/>
      <c r="ATJ103" s="22"/>
      <c r="ATK103" s="22"/>
      <c r="ATL103" s="22"/>
      <c r="ATM103" s="22"/>
      <c r="ATN103" s="22"/>
      <c r="ATO103" s="22"/>
      <c r="ATP103" s="22"/>
      <c r="ATQ103" s="22"/>
      <c r="ATR103" s="22"/>
      <c r="ATS103" s="22"/>
      <c r="ATT103" s="22"/>
      <c r="ATU103" s="22"/>
      <c r="ATV103" s="22"/>
      <c r="ATW103" s="22"/>
      <c r="ATX103" s="22"/>
      <c r="ATY103" s="22"/>
      <c r="ATZ103" s="22"/>
      <c r="AUA103" s="22"/>
      <c r="AUB103" s="22"/>
      <c r="AUC103" s="22"/>
      <c r="AUD103" s="22"/>
      <c r="AUE103" s="22"/>
      <c r="AUF103" s="22"/>
      <c r="AUG103" s="22"/>
      <c r="AUH103" s="22"/>
      <c r="AUI103" s="22"/>
      <c r="AUJ103" s="22"/>
      <c r="AUK103" s="22"/>
      <c r="AUL103" s="22"/>
      <c r="AUM103" s="22"/>
      <c r="AUN103" s="22"/>
      <c r="AUO103" s="22"/>
      <c r="AUP103" s="22"/>
      <c r="AUQ103" s="22"/>
      <c r="AUR103" s="22"/>
      <c r="AUS103" s="22"/>
      <c r="AUT103" s="22"/>
      <c r="AUU103" s="22"/>
      <c r="AUV103" s="22"/>
      <c r="AUW103" s="22"/>
      <c r="AUX103" s="22"/>
      <c r="AUY103" s="22"/>
      <c r="AUZ103" s="22"/>
      <c r="AVA103" s="22"/>
      <c r="AVB103" s="22"/>
      <c r="AVC103" s="22"/>
      <c r="AVD103" s="22"/>
      <c r="AVE103" s="22"/>
      <c r="AVF103" s="22"/>
      <c r="AVG103" s="22"/>
      <c r="AVH103" s="22"/>
      <c r="AVI103" s="22"/>
      <c r="AVJ103" s="22"/>
      <c r="AVK103" s="22"/>
      <c r="AVL103" s="22"/>
      <c r="AVM103" s="22"/>
      <c r="AVN103" s="22"/>
      <c r="AVO103" s="22"/>
      <c r="AVP103" s="22"/>
      <c r="AVQ103" s="22"/>
      <c r="AVR103" s="22"/>
      <c r="AVS103" s="22"/>
      <c r="AVT103" s="22"/>
      <c r="AVU103" s="22"/>
      <c r="AVV103" s="22"/>
      <c r="AVW103" s="22"/>
      <c r="AVX103" s="22"/>
      <c r="AVY103" s="22"/>
      <c r="AVZ103" s="22"/>
      <c r="AWA103" s="22"/>
      <c r="AWB103" s="22"/>
      <c r="AWC103" s="22"/>
      <c r="AWD103" s="22"/>
      <c r="AWE103" s="22"/>
      <c r="AWF103" s="22"/>
      <c r="AWG103" s="22"/>
      <c r="AWH103" s="22"/>
      <c r="AWI103" s="22"/>
      <c r="AWJ103" s="22"/>
      <c r="AWK103" s="22"/>
      <c r="AWL103" s="22"/>
      <c r="AWM103" s="22"/>
      <c r="AWN103" s="22"/>
      <c r="AWO103" s="22"/>
      <c r="AWP103" s="22"/>
      <c r="AWQ103" s="22"/>
      <c r="AWR103" s="22"/>
      <c r="AWS103" s="22"/>
      <c r="AWT103" s="22"/>
      <c r="AWU103" s="22"/>
      <c r="AWV103" s="22"/>
      <c r="AWW103" s="22"/>
      <c r="AWX103" s="22"/>
      <c r="AWY103" s="22"/>
      <c r="AWZ103" s="22"/>
      <c r="AXA103" s="22"/>
      <c r="AXB103" s="22"/>
      <c r="AXC103" s="22"/>
      <c r="AXD103" s="22"/>
      <c r="AXE103" s="22"/>
      <c r="AXF103" s="22"/>
      <c r="AXG103" s="22"/>
      <c r="AXH103" s="22"/>
      <c r="AXI103" s="22"/>
      <c r="AXJ103" s="22"/>
      <c r="AXK103" s="22"/>
      <c r="AXL103" s="22"/>
      <c r="AXM103" s="22"/>
      <c r="AXN103" s="22"/>
      <c r="AXO103" s="22"/>
      <c r="AXP103" s="22"/>
      <c r="AXQ103" s="22"/>
      <c r="AXR103" s="22"/>
      <c r="AXS103" s="22"/>
      <c r="AXT103" s="22"/>
      <c r="AXU103" s="22"/>
      <c r="AXV103" s="22"/>
      <c r="AXW103" s="22"/>
      <c r="AXX103" s="22"/>
      <c r="AXY103" s="22"/>
      <c r="AXZ103" s="22"/>
      <c r="AYA103" s="22"/>
      <c r="AYB103" s="22"/>
      <c r="AYC103" s="22"/>
      <c r="AYD103" s="22"/>
      <c r="AYE103" s="22"/>
      <c r="AYF103" s="22"/>
      <c r="AYG103" s="22"/>
      <c r="AYH103" s="22"/>
      <c r="AYI103" s="22"/>
      <c r="AYJ103" s="22"/>
      <c r="AYK103" s="22"/>
      <c r="AYL103" s="22"/>
      <c r="AYM103" s="22"/>
      <c r="AYN103" s="22"/>
      <c r="AYO103" s="22"/>
      <c r="AYP103" s="22"/>
      <c r="AYQ103" s="22"/>
      <c r="AYR103" s="22"/>
      <c r="AYS103" s="22"/>
      <c r="AYT103" s="22"/>
      <c r="AYU103" s="22"/>
      <c r="AYV103" s="22"/>
      <c r="AYW103" s="22"/>
      <c r="AYX103" s="22"/>
      <c r="AYY103" s="22"/>
      <c r="AYZ103" s="22"/>
      <c r="AZA103" s="22"/>
      <c r="AZB103" s="22"/>
      <c r="AZC103" s="22"/>
      <c r="AZD103" s="22"/>
      <c r="AZE103" s="22"/>
      <c r="AZF103" s="22"/>
      <c r="AZG103" s="22"/>
      <c r="AZH103" s="22"/>
      <c r="AZI103" s="22"/>
      <c r="AZJ103" s="22"/>
      <c r="AZK103" s="22"/>
      <c r="AZL103" s="22"/>
      <c r="AZM103" s="22"/>
      <c r="AZN103" s="22"/>
      <c r="AZO103" s="22"/>
      <c r="AZP103" s="22"/>
      <c r="AZQ103" s="22"/>
      <c r="AZR103" s="22"/>
      <c r="AZS103" s="22"/>
      <c r="AZT103" s="22"/>
      <c r="AZU103" s="22"/>
      <c r="AZV103" s="22"/>
      <c r="AZW103" s="22"/>
      <c r="AZX103" s="22"/>
      <c r="AZY103" s="22"/>
      <c r="AZZ103" s="22"/>
      <c r="BAA103" s="22"/>
      <c r="BAB103" s="22"/>
      <c r="BAC103" s="22"/>
      <c r="BAD103" s="22"/>
      <c r="BAE103" s="22"/>
      <c r="BAF103" s="22"/>
      <c r="BAG103" s="22"/>
      <c r="BAH103" s="22"/>
      <c r="BAI103" s="22"/>
      <c r="BAJ103" s="22"/>
      <c r="BAK103" s="22"/>
      <c r="BAL103" s="22"/>
      <c r="BAM103" s="22"/>
      <c r="BAN103" s="22"/>
      <c r="BAO103" s="22"/>
      <c r="BAP103" s="22"/>
      <c r="BAQ103" s="22"/>
      <c r="BAR103" s="22"/>
      <c r="BAS103" s="22"/>
      <c r="BAT103" s="22"/>
      <c r="BAU103" s="22"/>
      <c r="BAV103" s="22"/>
      <c r="BAW103" s="22"/>
      <c r="BAX103" s="22"/>
      <c r="BAY103" s="22"/>
      <c r="BAZ103" s="22"/>
      <c r="BBA103" s="22"/>
      <c r="BBB103" s="22"/>
      <c r="BBC103" s="22"/>
      <c r="BBD103" s="22"/>
      <c r="BBE103" s="22"/>
      <c r="BBF103" s="22"/>
      <c r="BBG103" s="22"/>
      <c r="BBH103" s="22"/>
      <c r="BBI103" s="22"/>
      <c r="BBJ103" s="22"/>
      <c r="BBK103" s="22"/>
      <c r="BBL103" s="22"/>
      <c r="BBM103" s="22"/>
      <c r="BBN103" s="22"/>
      <c r="BBO103" s="22"/>
      <c r="BBP103" s="22"/>
      <c r="BBQ103" s="22"/>
      <c r="BBR103" s="22"/>
      <c r="BBS103" s="22"/>
      <c r="BBT103" s="22"/>
      <c r="BBU103" s="22"/>
      <c r="BBV103" s="22"/>
      <c r="BBW103" s="22"/>
      <c r="BBX103" s="22"/>
      <c r="BBY103" s="22"/>
      <c r="BBZ103" s="22"/>
      <c r="BCA103" s="22"/>
      <c r="BCB103" s="22"/>
      <c r="BCC103" s="22"/>
      <c r="BCD103" s="22"/>
      <c r="BCE103" s="22"/>
      <c r="BCF103" s="22"/>
      <c r="BCG103" s="22"/>
      <c r="BCH103" s="22"/>
      <c r="BCI103" s="22"/>
      <c r="BCJ103" s="22"/>
      <c r="BCK103" s="22"/>
      <c r="BCL103" s="22"/>
      <c r="BCM103" s="22"/>
      <c r="BCN103" s="22"/>
      <c r="BCO103" s="22"/>
      <c r="BCP103" s="22"/>
      <c r="BCQ103" s="22"/>
      <c r="BCR103" s="22"/>
      <c r="BCS103" s="22"/>
      <c r="BCT103" s="22"/>
      <c r="BCU103" s="22"/>
      <c r="BCV103" s="22"/>
      <c r="BCW103" s="22"/>
      <c r="BCX103" s="22"/>
      <c r="BCY103" s="22"/>
      <c r="BCZ103" s="22"/>
      <c r="BDA103" s="22"/>
      <c r="BDB103" s="22"/>
      <c r="BDC103" s="22"/>
      <c r="BDD103" s="22"/>
      <c r="BDE103" s="22"/>
      <c r="BDF103" s="22"/>
      <c r="BDG103" s="22"/>
      <c r="BDH103" s="22"/>
      <c r="BDI103" s="22"/>
      <c r="BDJ103" s="22"/>
      <c r="BDK103" s="22"/>
      <c r="BDL103" s="22"/>
      <c r="BDM103" s="22"/>
      <c r="BDN103" s="22"/>
      <c r="BDO103" s="22"/>
      <c r="BDP103" s="22"/>
      <c r="BDQ103" s="22"/>
      <c r="BDR103" s="22"/>
      <c r="BDS103" s="22"/>
      <c r="BDT103" s="22"/>
      <c r="BDU103" s="22"/>
      <c r="BDV103" s="22"/>
      <c r="BDW103" s="22"/>
      <c r="BDX103" s="22"/>
      <c r="BDY103" s="22"/>
      <c r="BDZ103" s="22"/>
      <c r="BEA103" s="22"/>
      <c r="BEB103" s="22"/>
      <c r="BEC103" s="22"/>
      <c r="BED103" s="22"/>
      <c r="BEE103" s="22"/>
      <c r="BEF103" s="22"/>
      <c r="BEG103" s="22"/>
      <c r="BEH103" s="22"/>
      <c r="BEI103" s="22"/>
      <c r="BEJ103" s="22"/>
    </row>
    <row r="104" spans="1:1492" s="22" customFormat="1" ht="100.8" x14ac:dyDescent="0.3">
      <c r="B104" s="174" t="s">
        <v>227</v>
      </c>
      <c r="C104" s="168"/>
      <c r="D104" s="168"/>
      <c r="E104" s="168"/>
      <c r="F104" s="168"/>
      <c r="G104" s="168"/>
      <c r="H104" s="168"/>
      <c r="I104" s="168"/>
      <c r="J104" s="168"/>
      <c r="K104" s="168"/>
      <c r="L104" s="168"/>
      <c r="M104" s="168"/>
      <c r="N104" s="168"/>
      <c r="O104" s="168"/>
      <c r="P104" s="168"/>
      <c r="Q104" s="168"/>
      <c r="R104" s="168"/>
      <c r="S104" s="168"/>
      <c r="T104" s="168"/>
      <c r="U104" s="168"/>
      <c r="V104" s="168"/>
      <c r="W104" s="168"/>
      <c r="X104" s="168"/>
      <c r="Y104" s="168"/>
      <c r="Z104" s="168"/>
      <c r="AA104" s="168"/>
      <c r="AB104" s="283"/>
      <c r="AC104" s="162"/>
      <c r="AD104" s="333"/>
      <c r="AE104" s="162"/>
      <c r="AF104" s="278"/>
      <c r="AG104" s="164" t="s">
        <v>259</v>
      </c>
      <c r="AH104" s="285"/>
      <c r="AI104" s="164"/>
      <c r="AJ104" s="156">
        <v>104.12</v>
      </c>
      <c r="AK104" s="164" t="s">
        <v>274</v>
      </c>
      <c r="AL104" s="163"/>
      <c r="AM104" s="164"/>
      <c r="AN104" s="288">
        <v>102.08</v>
      </c>
      <c r="AO104" s="164" t="s">
        <v>274</v>
      </c>
      <c r="AP104" s="163"/>
      <c r="AQ104" s="164"/>
      <c r="AR104" s="288">
        <v>102.08</v>
      </c>
      <c r="AS104" s="164" t="s">
        <v>274</v>
      </c>
      <c r="AT104" s="163"/>
      <c r="AU104" s="164"/>
      <c r="AV104" s="156">
        <v>102.08</v>
      </c>
      <c r="AW104" s="164" t="s">
        <v>274</v>
      </c>
      <c r="AX104" s="163"/>
      <c r="AY104" s="164"/>
      <c r="AZ104" s="156">
        <v>102.08</v>
      </c>
      <c r="BA104" s="164" t="s">
        <v>274</v>
      </c>
      <c r="BB104" s="163"/>
      <c r="BC104" s="164"/>
      <c r="BD104" s="163">
        <v>100.08</v>
      </c>
      <c r="BE104" s="164" t="s">
        <v>274</v>
      </c>
      <c r="BF104" s="163"/>
      <c r="BG104" s="164"/>
      <c r="BH104" s="163">
        <v>100.08</v>
      </c>
      <c r="BI104" s="164" t="s">
        <v>274</v>
      </c>
      <c r="BJ104" s="163"/>
      <c r="BK104" s="164"/>
      <c r="BL104" s="163">
        <v>100.08</v>
      </c>
      <c r="BM104" s="164" t="s">
        <v>275</v>
      </c>
      <c r="BN104" s="163"/>
      <c r="BO104" s="164"/>
      <c r="BP104" s="163">
        <v>100.08</v>
      </c>
      <c r="BQ104" s="164" t="s">
        <v>275</v>
      </c>
      <c r="BR104" s="163"/>
      <c r="BS104" s="164"/>
      <c r="BT104" s="215">
        <v>98.12</v>
      </c>
      <c r="BU104" s="164" t="s">
        <v>275</v>
      </c>
      <c r="BV104" s="163"/>
      <c r="BW104" s="164"/>
      <c r="BX104" s="215">
        <v>98.12</v>
      </c>
      <c r="BY104" s="164" t="s">
        <v>275</v>
      </c>
      <c r="BZ104" s="163"/>
      <c r="CA104" s="164"/>
      <c r="CB104" s="163">
        <v>96.2</v>
      </c>
      <c r="CC104" s="175" t="s">
        <v>275</v>
      </c>
      <c r="CD104" s="163"/>
      <c r="CE104" s="164"/>
      <c r="CG104" s="163">
        <v>94.31</v>
      </c>
      <c r="CH104" s="175" t="s">
        <v>275</v>
      </c>
      <c r="CI104" s="163"/>
      <c r="CJ104" s="164"/>
    </row>
    <row r="105" spans="1:1492" s="22" customFormat="1" ht="100.8" x14ac:dyDescent="0.3">
      <c r="B105" s="174" t="s">
        <v>229</v>
      </c>
      <c r="C105" s="168"/>
      <c r="D105" s="168"/>
      <c r="E105" s="168"/>
      <c r="F105" s="168"/>
      <c r="G105" s="168"/>
      <c r="H105" s="168"/>
      <c r="I105" s="168"/>
      <c r="J105" s="168"/>
      <c r="K105" s="168"/>
      <c r="L105" s="168"/>
      <c r="M105" s="168"/>
      <c r="N105" s="168"/>
      <c r="O105" s="168"/>
      <c r="P105" s="168"/>
      <c r="Q105" s="168"/>
      <c r="R105" s="168"/>
      <c r="S105" s="168"/>
      <c r="T105" s="168"/>
      <c r="U105" s="168"/>
      <c r="V105" s="168"/>
      <c r="W105" s="168"/>
      <c r="X105" s="168"/>
      <c r="Y105" s="168"/>
      <c r="Z105" s="168"/>
      <c r="AA105" s="168"/>
      <c r="AB105" s="283"/>
      <c r="AC105" s="162"/>
      <c r="AD105" s="333"/>
      <c r="AE105" s="162"/>
      <c r="AF105" s="278"/>
      <c r="AG105" s="164" t="s">
        <v>259</v>
      </c>
      <c r="AH105" s="285"/>
      <c r="AI105" s="164"/>
      <c r="AJ105" s="156">
        <v>945.06</v>
      </c>
      <c r="AK105" s="164" t="s">
        <v>276</v>
      </c>
      <c r="AL105" s="163"/>
      <c r="AM105" s="164"/>
      <c r="AN105" s="288">
        <v>926.53</v>
      </c>
      <c r="AO105" s="164" t="s">
        <v>276</v>
      </c>
      <c r="AP105" s="163"/>
      <c r="AQ105" s="164"/>
      <c r="AR105" s="288">
        <v>926.53</v>
      </c>
      <c r="AS105" s="164" t="s">
        <v>276</v>
      </c>
      <c r="AT105" s="163"/>
      <c r="AU105" s="164"/>
      <c r="AV105" s="156">
        <v>926.53</v>
      </c>
      <c r="AW105" s="164" t="s">
        <v>276</v>
      </c>
      <c r="AX105" s="163"/>
      <c r="AY105" s="164"/>
      <c r="AZ105" s="156">
        <v>926.53</v>
      </c>
      <c r="BA105" s="164" t="s">
        <v>276</v>
      </c>
      <c r="BB105" s="163"/>
      <c r="BC105" s="164"/>
      <c r="BD105" s="163">
        <v>908.36</v>
      </c>
      <c r="BE105" s="164" t="s">
        <v>276</v>
      </c>
      <c r="BF105" s="163"/>
      <c r="BG105" s="164"/>
      <c r="BH105" s="163">
        <v>823.2</v>
      </c>
      <c r="BI105" s="164" t="s">
        <v>276</v>
      </c>
      <c r="BJ105" s="163"/>
      <c r="BK105" s="164"/>
      <c r="BL105" s="163">
        <v>823.2</v>
      </c>
      <c r="BM105" s="164" t="s">
        <v>275</v>
      </c>
      <c r="BN105" s="163"/>
      <c r="BO105" s="164"/>
      <c r="BP105" s="163">
        <v>823.2</v>
      </c>
      <c r="BQ105" s="164" t="s">
        <v>275</v>
      </c>
      <c r="BR105" s="163"/>
      <c r="BS105" s="164"/>
      <c r="BT105" s="215">
        <v>807.06</v>
      </c>
      <c r="BU105" s="164" t="s">
        <v>275</v>
      </c>
      <c r="BV105" s="163"/>
      <c r="BW105" s="164"/>
      <c r="BX105" s="215">
        <v>807.06</v>
      </c>
      <c r="BY105" s="164" t="s">
        <v>275</v>
      </c>
      <c r="BZ105" s="163"/>
      <c r="CA105" s="164"/>
      <c r="CB105" s="163">
        <v>791.24</v>
      </c>
      <c r="CC105" s="175" t="s">
        <v>275</v>
      </c>
      <c r="CD105" s="163"/>
      <c r="CE105" s="164"/>
      <c r="CG105" s="163">
        <v>775.73</v>
      </c>
      <c r="CH105" s="175" t="s">
        <v>275</v>
      </c>
      <c r="CI105" s="163"/>
      <c r="CJ105" s="164"/>
    </row>
    <row r="106" spans="1:1492" ht="15.6" customHeight="1" x14ac:dyDescent="0.3">
      <c r="B106" s="548" t="s">
        <v>248</v>
      </c>
      <c r="X106" s="213"/>
      <c r="Z106" s="213"/>
      <c r="AB106" s="149"/>
      <c r="AC106" s="400"/>
      <c r="AD106" s="337"/>
      <c r="AE106" s="400"/>
      <c r="AF106" s="278"/>
      <c r="AG106" s="164" t="s">
        <v>264</v>
      </c>
      <c r="AH106" s="339"/>
      <c r="AI106" s="164" t="s">
        <v>259</v>
      </c>
      <c r="AJ106" s="180">
        <v>2325.38</v>
      </c>
      <c r="AK106" s="155" t="s">
        <v>234</v>
      </c>
      <c r="AL106" s="180">
        <v>261.64</v>
      </c>
      <c r="AM106" s="155" t="s">
        <v>274</v>
      </c>
      <c r="AN106" s="180">
        <v>2325.38</v>
      </c>
      <c r="AO106" s="155" t="s">
        <v>234</v>
      </c>
      <c r="AP106" s="180">
        <v>256.51</v>
      </c>
      <c r="AQ106" s="155" t="s">
        <v>274</v>
      </c>
      <c r="AR106" s="180">
        <v>2325.38</v>
      </c>
      <c r="AS106" s="155" t="s">
        <v>234</v>
      </c>
      <c r="AT106" s="180">
        <v>256.51</v>
      </c>
      <c r="AU106" s="155" t="s">
        <v>274</v>
      </c>
      <c r="AV106" s="180">
        <v>2325.38</v>
      </c>
      <c r="AW106" s="155" t="s">
        <v>234</v>
      </c>
      <c r="AX106" s="180">
        <v>256.51</v>
      </c>
      <c r="AY106" s="155" t="s">
        <v>274</v>
      </c>
      <c r="AZ106" s="180">
        <v>2387.25</v>
      </c>
      <c r="BA106" s="155" t="s">
        <v>234</v>
      </c>
      <c r="BB106" s="180">
        <v>256.51</v>
      </c>
      <c r="BC106" s="155" t="s">
        <v>274</v>
      </c>
      <c r="BD106" s="180">
        <v>2387.25</v>
      </c>
      <c r="BE106" s="155" t="s">
        <v>234</v>
      </c>
      <c r="BF106" s="180">
        <v>251.48</v>
      </c>
      <c r="BG106" s="155" t="s">
        <v>274</v>
      </c>
      <c r="BH106" s="180">
        <v>2188.6799999999998</v>
      </c>
      <c r="BI106" s="155" t="s">
        <v>234</v>
      </c>
      <c r="BJ106" s="180">
        <v>251.48</v>
      </c>
      <c r="BK106" s="155" t="s">
        <v>274</v>
      </c>
      <c r="BL106" s="180">
        <v>2188.6799999999998</v>
      </c>
      <c r="BM106" s="155" t="s">
        <v>234</v>
      </c>
      <c r="BN106" s="180">
        <v>251.48</v>
      </c>
      <c r="BO106" s="164" t="s">
        <v>275</v>
      </c>
      <c r="BP106" s="180">
        <v>2116.44</v>
      </c>
      <c r="BQ106" s="155" t="s">
        <v>234</v>
      </c>
      <c r="BR106" s="180">
        <v>251.48</v>
      </c>
      <c r="BS106" s="164" t="s">
        <v>275</v>
      </c>
      <c r="BT106" s="180">
        <v>2116.44</v>
      </c>
      <c r="BU106" s="155" t="s">
        <v>234</v>
      </c>
      <c r="BV106" s="154">
        <v>246.55</v>
      </c>
      <c r="BW106" s="155" t="s">
        <v>275</v>
      </c>
      <c r="BX106" s="158">
        <v>2448.4</v>
      </c>
      <c r="BY106" s="155" t="s">
        <v>234</v>
      </c>
      <c r="BZ106" s="154">
        <v>246.55</v>
      </c>
      <c r="CA106" s="155" t="s">
        <v>275</v>
      </c>
      <c r="CB106" s="158">
        <v>2272.61</v>
      </c>
      <c r="CC106" s="176" t="s">
        <v>234</v>
      </c>
      <c r="CD106" s="158">
        <v>241.72</v>
      </c>
      <c r="CE106" s="176" t="s">
        <v>275</v>
      </c>
      <c r="CF106" s="177"/>
      <c r="CG106" s="158">
        <v>2272.61</v>
      </c>
      <c r="CH106" s="176" t="s">
        <v>234</v>
      </c>
      <c r="CI106" s="154">
        <v>236.98</v>
      </c>
      <c r="CJ106" s="155" t="s">
        <v>275</v>
      </c>
    </row>
    <row r="107" spans="1:1492" ht="15.6" customHeight="1" x14ac:dyDescent="0.3">
      <c r="B107" s="555"/>
      <c r="X107" s="213"/>
      <c r="Z107" s="213"/>
      <c r="AB107" s="149"/>
      <c r="AC107" s="400"/>
      <c r="AD107" s="337"/>
      <c r="AE107" s="400"/>
      <c r="AF107" s="149"/>
      <c r="AG107" s="155"/>
      <c r="AI107" s="155"/>
      <c r="AJ107" s="154">
        <v>4650.76</v>
      </c>
      <c r="AK107" s="155" t="s">
        <v>237</v>
      </c>
      <c r="AL107" s="154"/>
      <c r="AM107" s="155"/>
      <c r="AN107" s="154">
        <v>4650.76</v>
      </c>
      <c r="AO107" s="155" t="s">
        <v>237</v>
      </c>
      <c r="AP107" s="154"/>
      <c r="AQ107" s="155"/>
      <c r="AR107" s="154">
        <v>4650.76</v>
      </c>
      <c r="AS107" s="155" t="s">
        <v>237</v>
      </c>
      <c r="AT107" s="154"/>
      <c r="AU107" s="155"/>
      <c r="AV107" s="154">
        <v>4650.76</v>
      </c>
      <c r="AW107" s="155" t="s">
        <v>237</v>
      </c>
      <c r="AX107" s="154"/>
      <c r="AY107" s="155"/>
      <c r="AZ107" s="154">
        <v>4774.5</v>
      </c>
      <c r="BA107" s="155" t="s">
        <v>237</v>
      </c>
      <c r="BB107" s="154"/>
      <c r="BC107" s="155"/>
      <c r="BD107" s="154">
        <v>4774.5</v>
      </c>
      <c r="BE107" s="155" t="s">
        <v>237</v>
      </c>
      <c r="BF107" s="154"/>
      <c r="BG107" s="155"/>
      <c r="BH107" s="154">
        <v>4377.3599999999997</v>
      </c>
      <c r="BI107" s="155" t="s">
        <v>237</v>
      </c>
      <c r="BJ107" s="154"/>
      <c r="BK107" s="155"/>
      <c r="BL107" s="154">
        <v>4377.3599999999997</v>
      </c>
      <c r="BM107" s="155" t="s">
        <v>237</v>
      </c>
      <c r="BN107" s="154"/>
      <c r="BO107" s="155"/>
      <c r="BP107" s="154">
        <v>4232.88</v>
      </c>
      <c r="BQ107" s="155" t="s">
        <v>237</v>
      </c>
      <c r="BR107" s="154"/>
      <c r="BS107" s="155"/>
      <c r="BT107" s="154">
        <v>4232.88</v>
      </c>
      <c r="BU107" s="155" t="s">
        <v>237</v>
      </c>
      <c r="BV107" s="154"/>
      <c r="BW107" s="155"/>
      <c r="BX107" s="158">
        <v>4896.8</v>
      </c>
      <c r="BY107" s="155" t="s">
        <v>237</v>
      </c>
      <c r="BZ107" s="154"/>
      <c r="CA107" s="155"/>
      <c r="CB107" s="158">
        <v>4545.22</v>
      </c>
      <c r="CC107" s="176" t="s">
        <v>237</v>
      </c>
      <c r="CD107" s="158"/>
      <c r="CE107" s="176"/>
      <c r="CF107" s="177"/>
      <c r="CG107" s="158">
        <v>4545.22</v>
      </c>
      <c r="CH107" s="176" t="s">
        <v>237</v>
      </c>
      <c r="CI107" s="154"/>
      <c r="CJ107" s="155"/>
    </row>
    <row r="108" spans="1:1492" s="113" customFormat="1" ht="15.6" customHeight="1" x14ac:dyDescent="0.3">
      <c r="B108" s="549"/>
      <c r="C108" s="159"/>
      <c r="D108" s="159"/>
      <c r="E108" s="159"/>
      <c r="F108" s="159"/>
      <c r="G108" s="159"/>
      <c r="H108" s="159"/>
      <c r="I108" s="159"/>
      <c r="J108" s="159"/>
      <c r="K108" s="159"/>
      <c r="L108" s="159"/>
      <c r="M108" s="159"/>
      <c r="N108" s="159"/>
      <c r="O108" s="159"/>
      <c r="P108" s="159"/>
      <c r="Q108" s="159"/>
      <c r="R108" s="159"/>
      <c r="S108" s="159"/>
      <c r="T108" s="159"/>
      <c r="U108" s="159"/>
      <c r="V108" s="159"/>
      <c r="W108" s="159"/>
      <c r="X108" s="159"/>
      <c r="Y108" s="159"/>
      <c r="Z108" s="159"/>
      <c r="AA108" s="159"/>
      <c r="AB108" s="285"/>
      <c r="AC108" s="401"/>
      <c r="AD108" s="335"/>
      <c r="AE108" s="401"/>
      <c r="AF108" s="285"/>
      <c r="AG108" s="157"/>
      <c r="AH108" s="285"/>
      <c r="AI108" s="157"/>
      <c r="AJ108" s="156">
        <v>6976.14</v>
      </c>
      <c r="AK108" s="157" t="s">
        <v>238</v>
      </c>
      <c r="AL108" s="156"/>
      <c r="AM108" s="157"/>
      <c r="AN108" s="156">
        <v>6976.14</v>
      </c>
      <c r="AO108" s="157" t="s">
        <v>238</v>
      </c>
      <c r="AP108" s="156"/>
      <c r="AQ108" s="157"/>
      <c r="AR108" s="156">
        <v>6976.14</v>
      </c>
      <c r="AS108" s="157" t="s">
        <v>238</v>
      </c>
      <c r="AT108" s="156"/>
      <c r="AU108" s="157"/>
      <c r="AV108" s="156">
        <v>6976.14</v>
      </c>
      <c r="AW108" s="157" t="s">
        <v>238</v>
      </c>
      <c r="AX108" s="156"/>
      <c r="AY108" s="157"/>
      <c r="AZ108" s="156">
        <v>7161.75</v>
      </c>
      <c r="BA108" s="157" t="s">
        <v>238</v>
      </c>
      <c r="BB108" s="156"/>
      <c r="BC108" s="157"/>
      <c r="BD108" s="156">
        <v>7161.75</v>
      </c>
      <c r="BE108" s="157" t="s">
        <v>238</v>
      </c>
      <c r="BF108" s="156"/>
      <c r="BG108" s="157"/>
      <c r="BH108" s="156">
        <v>6566.04</v>
      </c>
      <c r="BI108" s="157" t="s">
        <v>238</v>
      </c>
      <c r="BJ108" s="156"/>
      <c r="BK108" s="157"/>
      <c r="BL108" s="156">
        <v>6566.04</v>
      </c>
      <c r="BM108" s="157" t="s">
        <v>238</v>
      </c>
      <c r="BN108" s="156"/>
      <c r="BO108" s="157"/>
      <c r="BP108" s="156">
        <v>6349.32</v>
      </c>
      <c r="BQ108" s="157" t="s">
        <v>238</v>
      </c>
      <c r="BR108" s="156"/>
      <c r="BS108" s="157"/>
      <c r="BT108" s="156">
        <v>6349.32</v>
      </c>
      <c r="BU108" s="157" t="s">
        <v>238</v>
      </c>
      <c r="BV108" s="156"/>
      <c r="BW108" s="157"/>
      <c r="BX108" s="161">
        <v>7345.2</v>
      </c>
      <c r="BY108" s="157" t="s">
        <v>238</v>
      </c>
      <c r="BZ108" s="156"/>
      <c r="CA108" s="157"/>
      <c r="CB108" s="161">
        <v>6817.83</v>
      </c>
      <c r="CC108" s="178" t="s">
        <v>238</v>
      </c>
      <c r="CD108" s="161"/>
      <c r="CE108" s="178"/>
      <c r="CF108" s="179"/>
      <c r="CG108" s="161">
        <v>6817.83</v>
      </c>
      <c r="CH108" s="178" t="s">
        <v>238</v>
      </c>
      <c r="CI108" s="156"/>
      <c r="CJ108" s="157"/>
    </row>
    <row r="109" spans="1:1492" s="113" customFormat="1" ht="15.6" customHeight="1" x14ac:dyDescent="0.3">
      <c r="B109" s="398" t="s">
        <v>239</v>
      </c>
      <c r="C109" s="159"/>
      <c r="D109" s="159"/>
      <c r="E109" s="159"/>
      <c r="F109" s="159"/>
      <c r="G109" s="159"/>
      <c r="H109" s="159"/>
      <c r="I109" s="159"/>
      <c r="J109" s="159"/>
      <c r="K109" s="159"/>
      <c r="L109" s="159"/>
      <c r="M109" s="159"/>
      <c r="N109" s="159"/>
      <c r="O109" s="159"/>
      <c r="P109" s="159"/>
      <c r="Q109" s="159"/>
      <c r="R109" s="159"/>
      <c r="S109" s="159"/>
      <c r="T109" s="159"/>
      <c r="U109" s="159"/>
      <c r="V109" s="159"/>
      <c r="W109" s="159"/>
      <c r="X109" s="159"/>
      <c r="Y109" s="159"/>
      <c r="Z109" s="159"/>
      <c r="AA109" s="159"/>
      <c r="AB109" s="285"/>
      <c r="AC109" s="401"/>
      <c r="AD109" s="335"/>
      <c r="AE109" s="401"/>
      <c r="AF109" s="278"/>
      <c r="AG109" s="164" t="s">
        <v>259</v>
      </c>
      <c r="AH109" s="285"/>
      <c r="AI109" s="157"/>
      <c r="AJ109" s="285">
        <v>2203.9</v>
      </c>
      <c r="AK109" s="164" t="s">
        <v>274</v>
      </c>
      <c r="AL109" s="285"/>
      <c r="AM109" s="157"/>
      <c r="AN109" s="156">
        <v>2160.69</v>
      </c>
      <c r="AO109" s="164" t="s">
        <v>274</v>
      </c>
      <c r="AP109" s="156"/>
      <c r="AQ109" s="157"/>
      <c r="AR109" s="156">
        <v>2160.69</v>
      </c>
      <c r="AS109" s="164" t="s">
        <v>274</v>
      </c>
      <c r="AT109" s="156"/>
      <c r="AU109" s="157"/>
      <c r="AV109" s="156"/>
      <c r="AW109" s="157"/>
      <c r="AX109" s="156"/>
      <c r="AY109" s="157"/>
      <c r="AZ109" s="156"/>
      <c r="BA109" s="157"/>
      <c r="BB109" s="156"/>
      <c r="BC109" s="157"/>
      <c r="BD109" s="161"/>
      <c r="BE109" s="157"/>
      <c r="BF109" s="156"/>
      <c r="BG109" s="157"/>
      <c r="BH109" s="161"/>
      <c r="BI109" s="157"/>
      <c r="BJ109" s="156"/>
      <c r="BK109" s="157"/>
      <c r="BL109" s="161"/>
      <c r="BM109" s="157"/>
      <c r="BN109" s="156"/>
      <c r="BO109" s="157"/>
      <c r="BP109" s="161"/>
      <c r="BQ109" s="157"/>
      <c r="BR109" s="156"/>
      <c r="BS109" s="157"/>
      <c r="BT109" s="161"/>
      <c r="BU109" s="157"/>
      <c r="BV109" s="156"/>
      <c r="BW109" s="157"/>
      <c r="BX109" s="161"/>
      <c r="BY109" s="157"/>
      <c r="BZ109" s="156"/>
      <c r="CA109" s="157"/>
      <c r="CB109" s="161"/>
      <c r="CC109" s="157"/>
      <c r="CD109" s="156"/>
      <c r="CE109" s="157"/>
      <c r="CG109" s="161"/>
      <c r="CH109" s="157"/>
      <c r="CI109" s="156"/>
      <c r="CJ109" s="157"/>
    </row>
    <row r="110" spans="1:1492" x14ac:dyDescent="0.3">
      <c r="X110" s="213"/>
      <c r="Z110" s="213"/>
      <c r="AB110" s="149"/>
      <c r="AC110" s="400"/>
      <c r="AD110" s="337"/>
      <c r="AE110" s="400"/>
      <c r="AJ110" s="279"/>
      <c r="CB110" s="149"/>
      <c r="CC110" s="101"/>
      <c r="CD110" s="149"/>
      <c r="CE110" s="101"/>
      <c r="CF110"/>
      <c r="CG110" s="149"/>
      <c r="CH110" s="101"/>
      <c r="CI110" s="149"/>
      <c r="CJ110" s="101"/>
    </row>
    <row r="111" spans="1:1492" s="151" customFormat="1" ht="15.6" customHeight="1" x14ac:dyDescent="0.3">
      <c r="A111" s="151" t="s">
        <v>277</v>
      </c>
      <c r="B111" s="170"/>
      <c r="C111" s="165"/>
      <c r="D111" s="165"/>
      <c r="E111" s="165"/>
      <c r="F111" s="165"/>
      <c r="G111" s="165"/>
      <c r="H111" s="165"/>
      <c r="I111" s="165"/>
      <c r="J111" s="165"/>
      <c r="K111" s="165"/>
      <c r="L111" s="165"/>
      <c r="M111" s="165"/>
      <c r="N111" s="165"/>
      <c r="O111" s="165"/>
      <c r="P111" s="165"/>
      <c r="Q111" s="165"/>
      <c r="R111" s="165"/>
      <c r="S111" s="165"/>
      <c r="T111" s="165"/>
      <c r="U111" s="165"/>
      <c r="V111" s="165"/>
      <c r="W111" s="165"/>
      <c r="X111" s="165"/>
      <c r="Y111" s="165"/>
      <c r="Z111" s="165"/>
      <c r="AA111" s="165"/>
      <c r="AB111" s="330"/>
      <c r="AC111" s="165"/>
      <c r="AD111" s="330"/>
      <c r="AE111" s="165"/>
      <c r="AF111" s="277"/>
      <c r="AG111" s="167"/>
      <c r="AH111" s="282"/>
      <c r="AI111" s="167"/>
      <c r="AJ111" s="277"/>
      <c r="AK111" s="167"/>
      <c r="AL111" s="282"/>
      <c r="AM111" s="167"/>
      <c r="AN111" s="214"/>
      <c r="AO111" s="167"/>
      <c r="AP111" s="166"/>
      <c r="AQ111" s="167"/>
      <c r="AR111" s="214"/>
      <c r="AS111" s="167"/>
      <c r="AT111" s="166"/>
      <c r="AU111" s="167"/>
      <c r="AV111" s="214"/>
      <c r="AW111" s="167"/>
      <c r="AX111" s="166"/>
      <c r="AY111" s="167"/>
      <c r="AZ111" s="214"/>
      <c r="BA111" s="167"/>
      <c r="BB111" s="166"/>
      <c r="BC111" s="167"/>
      <c r="BD111" s="214"/>
      <c r="BE111" s="167"/>
      <c r="BF111" s="166"/>
      <c r="BG111" s="167"/>
      <c r="BH111" s="214"/>
      <c r="BI111" s="167"/>
      <c r="BJ111" s="166"/>
      <c r="BK111" s="167"/>
      <c r="BL111" s="214"/>
      <c r="BM111" s="167"/>
      <c r="BN111" s="166"/>
      <c r="BO111" s="167"/>
      <c r="BP111" s="214"/>
      <c r="BQ111" s="167"/>
      <c r="BR111" s="166"/>
      <c r="BS111" s="167"/>
      <c r="BT111" s="214"/>
      <c r="BU111" s="167"/>
      <c r="BV111" s="166"/>
      <c r="BW111" s="167"/>
      <c r="BX111" s="214"/>
      <c r="BY111" s="167"/>
      <c r="BZ111" s="166"/>
      <c r="CA111" s="167"/>
      <c r="CB111" s="166"/>
      <c r="CC111" s="167"/>
      <c r="CD111" s="166"/>
      <c r="CE111" s="167"/>
      <c r="CG111" s="166"/>
      <c r="CH111" s="167"/>
      <c r="CI111" s="166"/>
      <c r="CJ111" s="167"/>
      <c r="CK111" s="22"/>
      <c r="CL111" s="22"/>
      <c r="CM111" s="22"/>
      <c r="CN111" s="22"/>
      <c r="CO111" s="22"/>
      <c r="CP111" s="22"/>
      <c r="CQ111" s="22"/>
      <c r="CR111" s="22"/>
      <c r="CS111" s="22"/>
      <c r="CT111" s="22"/>
      <c r="CU111" s="22"/>
      <c r="CV111" s="22"/>
      <c r="CW111" s="22"/>
      <c r="CX111" s="22"/>
      <c r="CY111" s="22"/>
      <c r="CZ111" s="22"/>
      <c r="DA111" s="22"/>
      <c r="DB111" s="22"/>
      <c r="DC111" s="22"/>
      <c r="DD111" s="22"/>
      <c r="DE111" s="22"/>
      <c r="DF111" s="22"/>
      <c r="DG111" s="22"/>
      <c r="DH111" s="22"/>
      <c r="DI111" s="22"/>
      <c r="DJ111" s="22"/>
      <c r="DK111" s="22"/>
      <c r="DL111" s="22"/>
      <c r="DM111" s="22"/>
      <c r="DN111" s="22"/>
      <c r="DO111" s="22"/>
      <c r="DP111" s="22"/>
      <c r="DQ111" s="22"/>
      <c r="DR111" s="22"/>
      <c r="DS111" s="22"/>
      <c r="DT111" s="22"/>
      <c r="DU111" s="22"/>
      <c r="DV111" s="22"/>
      <c r="DW111" s="22"/>
      <c r="DX111" s="22"/>
      <c r="DY111" s="22"/>
      <c r="DZ111" s="22"/>
      <c r="EA111" s="22"/>
      <c r="EB111" s="22"/>
      <c r="EC111" s="22"/>
      <c r="ED111" s="22"/>
      <c r="EE111" s="22"/>
      <c r="EF111" s="22"/>
      <c r="EG111" s="22"/>
      <c r="EH111" s="22"/>
      <c r="EI111" s="22"/>
      <c r="EJ111" s="22"/>
      <c r="EK111" s="22"/>
      <c r="EL111" s="22"/>
      <c r="EM111" s="22"/>
      <c r="EN111" s="22"/>
      <c r="EO111" s="22"/>
      <c r="EP111" s="22"/>
      <c r="EQ111" s="22"/>
      <c r="ER111" s="22"/>
      <c r="ES111" s="22"/>
      <c r="ET111" s="22"/>
      <c r="EU111" s="22"/>
      <c r="EV111" s="22"/>
      <c r="EW111" s="22"/>
      <c r="EX111" s="22"/>
      <c r="EY111" s="22"/>
      <c r="EZ111" s="22"/>
      <c r="FA111" s="22"/>
      <c r="FB111" s="22"/>
      <c r="FC111" s="22"/>
      <c r="FD111" s="22"/>
      <c r="FE111" s="22"/>
      <c r="FF111" s="22"/>
      <c r="FG111" s="22"/>
      <c r="FH111" s="22"/>
      <c r="FI111" s="22"/>
      <c r="FJ111" s="22"/>
      <c r="FK111" s="22"/>
      <c r="FL111" s="22"/>
      <c r="FM111" s="22"/>
      <c r="FN111" s="22"/>
      <c r="FO111" s="22"/>
      <c r="FP111" s="22"/>
      <c r="FQ111" s="22"/>
      <c r="FR111" s="22"/>
      <c r="FS111" s="22"/>
      <c r="FT111" s="22"/>
      <c r="FU111" s="22"/>
      <c r="FV111" s="22"/>
      <c r="FW111" s="22"/>
      <c r="FX111" s="22"/>
      <c r="FY111" s="22"/>
      <c r="FZ111" s="22"/>
      <c r="GA111" s="22"/>
      <c r="GB111" s="22"/>
      <c r="GC111" s="22"/>
      <c r="GD111" s="22"/>
      <c r="GE111" s="22"/>
      <c r="GF111" s="22"/>
      <c r="GG111" s="22"/>
      <c r="GH111" s="22"/>
      <c r="GI111" s="22"/>
      <c r="GJ111" s="22"/>
      <c r="GK111" s="22"/>
      <c r="GL111" s="22"/>
      <c r="GM111" s="22"/>
      <c r="GN111" s="22"/>
      <c r="GO111" s="22"/>
      <c r="GP111" s="22"/>
      <c r="GQ111" s="22"/>
      <c r="GR111" s="22"/>
      <c r="GS111" s="22"/>
      <c r="GT111" s="22"/>
      <c r="GU111" s="22"/>
      <c r="GV111" s="22"/>
      <c r="GW111" s="22"/>
      <c r="GX111" s="22"/>
      <c r="GY111" s="22"/>
      <c r="GZ111" s="22"/>
      <c r="HA111" s="22"/>
      <c r="HB111" s="22"/>
      <c r="HC111" s="22"/>
      <c r="HD111" s="22"/>
      <c r="HE111" s="22"/>
      <c r="HF111" s="22"/>
      <c r="HG111" s="22"/>
      <c r="HH111" s="22"/>
      <c r="HI111" s="22"/>
      <c r="HJ111" s="22"/>
      <c r="HK111" s="22"/>
      <c r="HL111" s="22"/>
      <c r="HM111" s="22"/>
      <c r="HN111" s="22"/>
      <c r="HO111" s="22"/>
      <c r="HP111" s="22"/>
      <c r="HQ111" s="22"/>
      <c r="HR111" s="22"/>
      <c r="HS111" s="22"/>
      <c r="HT111" s="22"/>
      <c r="HU111" s="22"/>
      <c r="HV111" s="22"/>
      <c r="HW111" s="22"/>
      <c r="HX111" s="22"/>
      <c r="HY111" s="22"/>
      <c r="HZ111" s="22"/>
      <c r="IA111" s="22"/>
      <c r="IB111" s="22"/>
      <c r="IC111" s="22"/>
      <c r="ID111" s="22"/>
      <c r="IE111" s="22"/>
      <c r="IF111" s="22"/>
      <c r="IG111" s="22"/>
      <c r="IH111" s="22"/>
      <c r="II111" s="22"/>
      <c r="IJ111" s="22"/>
      <c r="IK111" s="22"/>
      <c r="IL111" s="22"/>
      <c r="IM111" s="22"/>
      <c r="IN111" s="22"/>
      <c r="IO111" s="22"/>
      <c r="IP111" s="22"/>
      <c r="IQ111" s="22"/>
      <c r="IR111" s="22"/>
      <c r="IS111" s="22"/>
      <c r="IT111" s="22"/>
      <c r="IU111" s="22"/>
      <c r="IV111" s="22"/>
      <c r="IW111" s="22"/>
      <c r="IX111" s="22"/>
      <c r="IY111" s="22"/>
      <c r="IZ111" s="22"/>
      <c r="JA111" s="22"/>
      <c r="JB111" s="22"/>
      <c r="JC111" s="22"/>
      <c r="JD111" s="22"/>
      <c r="JE111" s="22"/>
      <c r="JF111" s="22"/>
      <c r="JG111" s="22"/>
      <c r="JH111" s="22"/>
      <c r="JI111" s="22"/>
      <c r="JJ111" s="22"/>
      <c r="JK111" s="22"/>
      <c r="JL111" s="22"/>
      <c r="JM111" s="22"/>
      <c r="JN111" s="22"/>
      <c r="JO111" s="22"/>
      <c r="JP111" s="22"/>
      <c r="JQ111" s="22"/>
      <c r="JR111" s="22"/>
      <c r="JS111" s="22"/>
      <c r="JT111" s="22"/>
      <c r="JU111" s="22"/>
      <c r="JV111" s="22"/>
      <c r="JW111" s="22"/>
      <c r="JX111" s="22"/>
      <c r="JY111" s="22"/>
      <c r="JZ111" s="22"/>
      <c r="KA111" s="22"/>
      <c r="KB111" s="22"/>
      <c r="KC111" s="22"/>
      <c r="KD111" s="22"/>
      <c r="KE111" s="22"/>
      <c r="KF111" s="22"/>
      <c r="KG111" s="22"/>
      <c r="KH111" s="22"/>
      <c r="KI111" s="22"/>
      <c r="KJ111" s="22"/>
      <c r="KK111" s="22"/>
      <c r="KL111" s="22"/>
      <c r="KM111" s="22"/>
      <c r="KN111" s="22"/>
      <c r="KO111" s="22"/>
      <c r="KP111" s="22"/>
      <c r="KQ111" s="22"/>
      <c r="KR111" s="22"/>
      <c r="KS111" s="22"/>
      <c r="KT111" s="22"/>
      <c r="KU111" s="22"/>
      <c r="KV111" s="22"/>
      <c r="KW111" s="22"/>
      <c r="KX111" s="22"/>
      <c r="KY111" s="22"/>
      <c r="KZ111" s="22"/>
      <c r="LA111" s="22"/>
      <c r="LB111" s="22"/>
      <c r="LC111" s="22"/>
      <c r="LD111" s="22"/>
      <c r="LE111" s="22"/>
      <c r="LF111" s="22"/>
      <c r="LG111" s="22"/>
      <c r="LH111" s="22"/>
      <c r="LI111" s="22"/>
      <c r="LJ111" s="22"/>
      <c r="LK111" s="22"/>
      <c r="LL111" s="22"/>
      <c r="LM111" s="22"/>
      <c r="LN111" s="22"/>
      <c r="LO111" s="22"/>
      <c r="LP111" s="22"/>
      <c r="LQ111" s="22"/>
      <c r="LR111" s="22"/>
      <c r="LS111" s="22"/>
      <c r="LT111" s="22"/>
      <c r="LU111" s="22"/>
      <c r="LV111" s="22"/>
      <c r="LW111" s="22"/>
      <c r="LX111" s="22"/>
      <c r="LY111" s="22"/>
      <c r="LZ111" s="22"/>
      <c r="MA111" s="22"/>
      <c r="MB111" s="22"/>
      <c r="MC111" s="22"/>
      <c r="MD111" s="22"/>
      <c r="ME111" s="22"/>
      <c r="MF111" s="22"/>
      <c r="MG111" s="22"/>
      <c r="MH111" s="22"/>
      <c r="MI111" s="22"/>
      <c r="MJ111" s="22"/>
      <c r="MK111" s="22"/>
      <c r="ML111" s="22"/>
      <c r="MM111" s="22"/>
      <c r="MN111" s="22"/>
      <c r="MO111" s="22"/>
      <c r="MP111" s="22"/>
      <c r="MQ111" s="22"/>
      <c r="MR111" s="22"/>
      <c r="MS111" s="22"/>
      <c r="MT111" s="22"/>
      <c r="MU111" s="22"/>
      <c r="MV111" s="22"/>
      <c r="MW111" s="22"/>
      <c r="MX111" s="22"/>
      <c r="MY111" s="22"/>
      <c r="MZ111" s="22"/>
      <c r="NA111" s="22"/>
      <c r="NB111" s="22"/>
      <c r="NC111" s="22"/>
      <c r="ND111" s="22"/>
      <c r="NE111" s="22"/>
      <c r="NF111" s="22"/>
      <c r="NG111" s="22"/>
      <c r="NH111" s="22"/>
      <c r="NI111" s="22"/>
      <c r="NJ111" s="22"/>
      <c r="NK111" s="22"/>
      <c r="NL111" s="22"/>
      <c r="NM111" s="22"/>
      <c r="NN111" s="22"/>
      <c r="NO111" s="22"/>
      <c r="NP111" s="22"/>
      <c r="NQ111" s="22"/>
      <c r="NR111" s="22"/>
      <c r="NS111" s="22"/>
      <c r="NT111" s="22"/>
      <c r="NU111" s="22"/>
      <c r="NV111" s="22"/>
      <c r="NW111" s="22"/>
      <c r="NX111" s="22"/>
      <c r="NY111" s="22"/>
      <c r="NZ111" s="22"/>
      <c r="OA111" s="22"/>
      <c r="OB111" s="22"/>
      <c r="OC111" s="22"/>
      <c r="OD111" s="22"/>
      <c r="OE111" s="22"/>
      <c r="OF111" s="22"/>
      <c r="OG111" s="22"/>
      <c r="OH111" s="22"/>
      <c r="OI111" s="22"/>
      <c r="OJ111" s="22"/>
      <c r="OK111" s="22"/>
      <c r="OL111" s="22"/>
      <c r="OM111" s="22"/>
      <c r="ON111" s="22"/>
      <c r="OO111" s="22"/>
      <c r="OP111" s="22"/>
      <c r="OQ111" s="22"/>
      <c r="OR111" s="22"/>
      <c r="OS111" s="22"/>
      <c r="OT111" s="22"/>
      <c r="OU111" s="22"/>
      <c r="OV111" s="22"/>
      <c r="OW111" s="22"/>
      <c r="OX111" s="22"/>
      <c r="OY111" s="22"/>
      <c r="OZ111" s="22"/>
      <c r="PA111" s="22"/>
      <c r="PB111" s="22"/>
      <c r="PC111" s="22"/>
      <c r="PD111" s="22"/>
      <c r="PE111" s="22"/>
      <c r="PF111" s="22"/>
      <c r="PG111" s="22"/>
      <c r="PH111" s="22"/>
      <c r="PI111" s="22"/>
      <c r="PJ111" s="22"/>
      <c r="PK111" s="22"/>
      <c r="PL111" s="22"/>
      <c r="PM111" s="22"/>
      <c r="PN111" s="22"/>
      <c r="PO111" s="22"/>
      <c r="PP111" s="22"/>
      <c r="PQ111" s="22"/>
      <c r="PR111" s="22"/>
      <c r="PS111" s="22"/>
      <c r="PT111" s="22"/>
      <c r="PU111" s="22"/>
      <c r="PV111" s="22"/>
      <c r="PW111" s="22"/>
      <c r="PX111" s="22"/>
      <c r="PY111" s="22"/>
      <c r="PZ111" s="22"/>
      <c r="QA111" s="22"/>
      <c r="QB111" s="22"/>
      <c r="QC111" s="22"/>
      <c r="QD111" s="22"/>
      <c r="QE111" s="22"/>
      <c r="QF111" s="22"/>
      <c r="QG111" s="22"/>
      <c r="QH111" s="22"/>
      <c r="QI111" s="22"/>
      <c r="QJ111" s="22"/>
      <c r="QK111" s="22"/>
      <c r="QL111" s="22"/>
      <c r="QM111" s="22"/>
      <c r="QN111" s="22"/>
      <c r="QO111" s="22"/>
      <c r="QP111" s="22"/>
      <c r="QQ111" s="22"/>
      <c r="QR111" s="22"/>
      <c r="QS111" s="22"/>
      <c r="QT111" s="22"/>
      <c r="QU111" s="22"/>
      <c r="QV111" s="22"/>
      <c r="QW111" s="22"/>
      <c r="QX111" s="22"/>
      <c r="QY111" s="22"/>
      <c r="QZ111" s="22"/>
      <c r="RA111" s="22"/>
      <c r="RB111" s="22"/>
      <c r="RC111" s="22"/>
      <c r="RD111" s="22"/>
      <c r="RE111" s="22"/>
      <c r="RF111" s="22"/>
      <c r="RG111" s="22"/>
      <c r="RH111" s="22"/>
      <c r="RI111" s="22"/>
      <c r="RJ111" s="22"/>
      <c r="RK111" s="22"/>
      <c r="RL111" s="22"/>
      <c r="RM111" s="22"/>
      <c r="RN111" s="22"/>
      <c r="RO111" s="22"/>
      <c r="RP111" s="22"/>
      <c r="RQ111" s="22"/>
      <c r="RR111" s="22"/>
      <c r="RS111" s="22"/>
      <c r="RT111" s="22"/>
      <c r="RU111" s="22"/>
      <c r="RV111" s="22"/>
      <c r="RW111" s="22"/>
      <c r="RX111" s="22"/>
      <c r="RY111" s="22"/>
      <c r="RZ111" s="22"/>
      <c r="SA111" s="22"/>
      <c r="SB111" s="22"/>
      <c r="SC111" s="22"/>
      <c r="SD111" s="22"/>
      <c r="SE111" s="22"/>
      <c r="SF111" s="22"/>
      <c r="SG111" s="22"/>
      <c r="SH111" s="22"/>
      <c r="SI111" s="22"/>
      <c r="SJ111" s="22"/>
      <c r="SK111" s="22"/>
      <c r="SL111" s="22"/>
      <c r="SM111" s="22"/>
      <c r="SN111" s="22"/>
      <c r="SO111" s="22"/>
      <c r="SP111" s="22"/>
      <c r="SQ111" s="22"/>
      <c r="SR111" s="22"/>
      <c r="SS111" s="22"/>
      <c r="ST111" s="22"/>
      <c r="SU111" s="22"/>
      <c r="SV111" s="22"/>
      <c r="SW111" s="22"/>
      <c r="SX111" s="22"/>
      <c r="SY111" s="22"/>
      <c r="SZ111" s="22"/>
      <c r="TA111" s="22"/>
      <c r="TB111" s="22"/>
      <c r="TC111" s="22"/>
      <c r="TD111" s="22"/>
      <c r="TE111" s="22"/>
      <c r="TF111" s="22"/>
      <c r="TG111" s="22"/>
      <c r="TH111" s="22"/>
      <c r="TI111" s="22"/>
      <c r="TJ111" s="22"/>
      <c r="TK111" s="22"/>
      <c r="TL111" s="22"/>
      <c r="TM111" s="22"/>
      <c r="TN111" s="22"/>
      <c r="TO111" s="22"/>
      <c r="TP111" s="22"/>
      <c r="TQ111" s="22"/>
      <c r="TR111" s="22"/>
      <c r="TS111" s="22"/>
      <c r="TT111" s="22"/>
      <c r="TU111" s="22"/>
      <c r="TV111" s="22"/>
      <c r="TW111" s="22"/>
      <c r="TX111" s="22"/>
      <c r="TY111" s="22"/>
      <c r="TZ111" s="22"/>
      <c r="UA111" s="22"/>
      <c r="UB111" s="22"/>
      <c r="UC111" s="22"/>
      <c r="UD111" s="22"/>
      <c r="UE111" s="22"/>
      <c r="UF111" s="22"/>
      <c r="UG111" s="22"/>
      <c r="UH111" s="22"/>
      <c r="UI111" s="22"/>
      <c r="UJ111" s="22"/>
      <c r="UK111" s="22"/>
      <c r="UL111" s="22"/>
      <c r="UM111" s="22"/>
      <c r="UN111" s="22"/>
      <c r="UO111" s="22"/>
      <c r="UP111" s="22"/>
      <c r="UQ111" s="22"/>
      <c r="UR111" s="22"/>
      <c r="US111" s="22"/>
      <c r="UT111" s="22"/>
      <c r="UU111" s="22"/>
      <c r="UV111" s="22"/>
      <c r="UW111" s="22"/>
      <c r="UX111" s="22"/>
      <c r="UY111" s="22"/>
      <c r="UZ111" s="22"/>
      <c r="VA111" s="22"/>
      <c r="VB111" s="22"/>
      <c r="VC111" s="22"/>
      <c r="VD111" s="22"/>
      <c r="VE111" s="22"/>
      <c r="VF111" s="22"/>
      <c r="VG111" s="22"/>
      <c r="VH111" s="22"/>
      <c r="VI111" s="22"/>
      <c r="VJ111" s="22"/>
      <c r="VK111" s="22"/>
      <c r="VL111" s="22"/>
      <c r="VM111" s="22"/>
      <c r="VN111" s="22"/>
      <c r="VO111" s="22"/>
      <c r="VP111" s="22"/>
      <c r="VQ111" s="22"/>
      <c r="VR111" s="22"/>
      <c r="VS111" s="22"/>
      <c r="VT111" s="22"/>
      <c r="VU111" s="22"/>
      <c r="VV111" s="22"/>
      <c r="VW111" s="22"/>
      <c r="VX111" s="22"/>
      <c r="VY111" s="22"/>
      <c r="VZ111" s="22"/>
      <c r="WA111" s="22"/>
      <c r="WB111" s="22"/>
      <c r="WC111" s="22"/>
      <c r="WD111" s="22"/>
      <c r="WE111" s="22"/>
      <c r="WF111" s="22"/>
      <c r="WG111" s="22"/>
      <c r="WH111" s="22"/>
      <c r="WI111" s="22"/>
      <c r="WJ111" s="22"/>
      <c r="WK111" s="22"/>
      <c r="WL111" s="22"/>
      <c r="WM111" s="22"/>
      <c r="WN111" s="22"/>
      <c r="WO111" s="22"/>
      <c r="WP111" s="22"/>
      <c r="WQ111" s="22"/>
      <c r="WR111" s="22"/>
      <c r="WS111" s="22"/>
      <c r="WT111" s="22"/>
      <c r="WU111" s="22"/>
      <c r="WV111" s="22"/>
      <c r="WW111" s="22"/>
      <c r="WX111" s="22"/>
      <c r="WY111" s="22"/>
      <c r="WZ111" s="22"/>
      <c r="XA111" s="22"/>
      <c r="XB111" s="22"/>
      <c r="XC111" s="22"/>
      <c r="XD111" s="22"/>
      <c r="XE111" s="22"/>
      <c r="XF111" s="22"/>
      <c r="XG111" s="22"/>
      <c r="XH111" s="22"/>
      <c r="XI111" s="22"/>
      <c r="XJ111" s="22"/>
      <c r="XK111" s="22"/>
      <c r="XL111" s="22"/>
      <c r="XM111" s="22"/>
      <c r="XN111" s="22"/>
      <c r="XO111" s="22"/>
      <c r="XP111" s="22"/>
      <c r="XQ111" s="22"/>
      <c r="XR111" s="22"/>
      <c r="XS111" s="22"/>
      <c r="XT111" s="22"/>
      <c r="XU111" s="22"/>
      <c r="XV111" s="22"/>
      <c r="XW111" s="22"/>
      <c r="XX111" s="22"/>
      <c r="XY111" s="22"/>
      <c r="XZ111" s="22"/>
      <c r="YA111" s="22"/>
      <c r="YB111" s="22"/>
      <c r="YC111" s="22"/>
      <c r="YD111" s="22"/>
      <c r="YE111" s="22"/>
      <c r="YF111" s="22"/>
      <c r="YG111" s="22"/>
      <c r="YH111" s="22"/>
      <c r="YI111" s="22"/>
      <c r="YJ111" s="22"/>
      <c r="YK111" s="22"/>
      <c r="YL111" s="22"/>
      <c r="YM111" s="22"/>
      <c r="YN111" s="22"/>
      <c r="YO111" s="22"/>
      <c r="YP111" s="22"/>
      <c r="YQ111" s="22"/>
      <c r="YR111" s="22"/>
      <c r="YS111" s="22"/>
      <c r="YT111" s="22"/>
      <c r="YU111" s="22"/>
      <c r="YV111" s="22"/>
      <c r="YW111" s="22"/>
      <c r="YX111" s="22"/>
      <c r="YY111" s="22"/>
      <c r="YZ111" s="22"/>
      <c r="ZA111" s="22"/>
      <c r="ZB111" s="22"/>
      <c r="ZC111" s="22"/>
      <c r="ZD111" s="22"/>
      <c r="ZE111" s="22"/>
      <c r="ZF111" s="22"/>
      <c r="ZG111" s="22"/>
      <c r="ZH111" s="22"/>
      <c r="ZI111" s="22"/>
      <c r="ZJ111" s="22"/>
      <c r="ZK111" s="22"/>
      <c r="ZL111" s="22"/>
      <c r="ZM111" s="22"/>
      <c r="ZN111" s="22"/>
      <c r="ZO111" s="22"/>
      <c r="ZP111" s="22"/>
      <c r="ZQ111" s="22"/>
      <c r="ZR111" s="22"/>
      <c r="ZS111" s="22"/>
      <c r="ZT111" s="22"/>
      <c r="ZU111" s="22"/>
      <c r="ZV111" s="22"/>
      <c r="ZW111" s="22"/>
      <c r="ZX111" s="22"/>
      <c r="ZY111" s="22"/>
      <c r="ZZ111" s="22"/>
      <c r="AAA111" s="22"/>
      <c r="AAB111" s="22"/>
      <c r="AAC111" s="22"/>
      <c r="AAD111" s="22"/>
      <c r="AAE111" s="22"/>
      <c r="AAF111" s="22"/>
      <c r="AAG111" s="22"/>
      <c r="AAH111" s="22"/>
      <c r="AAI111" s="22"/>
      <c r="AAJ111" s="22"/>
      <c r="AAK111" s="22"/>
      <c r="AAL111" s="22"/>
      <c r="AAM111" s="22"/>
      <c r="AAN111" s="22"/>
      <c r="AAO111" s="22"/>
      <c r="AAP111" s="22"/>
      <c r="AAQ111" s="22"/>
      <c r="AAR111" s="22"/>
      <c r="AAS111" s="22"/>
      <c r="AAT111" s="22"/>
      <c r="AAU111" s="22"/>
      <c r="AAV111" s="22"/>
      <c r="AAW111" s="22"/>
      <c r="AAX111" s="22"/>
      <c r="AAY111" s="22"/>
      <c r="AAZ111" s="22"/>
      <c r="ABA111" s="22"/>
      <c r="ABB111" s="22"/>
      <c r="ABC111" s="22"/>
      <c r="ABD111" s="22"/>
      <c r="ABE111" s="22"/>
      <c r="ABF111" s="22"/>
      <c r="ABG111" s="22"/>
      <c r="ABH111" s="22"/>
      <c r="ABI111" s="22"/>
      <c r="ABJ111" s="22"/>
      <c r="ABK111" s="22"/>
      <c r="ABL111" s="22"/>
      <c r="ABM111" s="22"/>
      <c r="ABN111" s="22"/>
      <c r="ABO111" s="22"/>
      <c r="ABP111" s="22"/>
      <c r="ABQ111" s="22"/>
      <c r="ABR111" s="22"/>
      <c r="ABS111" s="22"/>
      <c r="ABT111" s="22"/>
      <c r="ABU111" s="22"/>
      <c r="ABV111" s="22"/>
      <c r="ABW111" s="22"/>
      <c r="ABX111" s="22"/>
      <c r="ABY111" s="22"/>
      <c r="ABZ111" s="22"/>
      <c r="ACA111" s="22"/>
      <c r="ACB111" s="22"/>
      <c r="ACC111" s="22"/>
      <c r="ACD111" s="22"/>
      <c r="ACE111" s="22"/>
      <c r="ACF111" s="22"/>
      <c r="ACG111" s="22"/>
      <c r="ACH111" s="22"/>
      <c r="ACI111" s="22"/>
      <c r="ACJ111" s="22"/>
      <c r="ACK111" s="22"/>
      <c r="ACL111" s="22"/>
      <c r="ACM111" s="22"/>
      <c r="ACN111" s="22"/>
      <c r="ACO111" s="22"/>
      <c r="ACP111" s="22"/>
      <c r="ACQ111" s="22"/>
      <c r="ACR111" s="22"/>
      <c r="ACS111" s="22"/>
      <c r="ACT111" s="22"/>
      <c r="ACU111" s="22"/>
      <c r="ACV111" s="22"/>
      <c r="ACW111" s="22"/>
      <c r="ACX111" s="22"/>
      <c r="ACY111" s="22"/>
      <c r="ACZ111" s="22"/>
      <c r="ADA111" s="22"/>
      <c r="ADB111" s="22"/>
      <c r="ADC111" s="22"/>
      <c r="ADD111" s="22"/>
      <c r="ADE111" s="22"/>
      <c r="ADF111" s="22"/>
      <c r="ADG111" s="22"/>
      <c r="ADH111" s="22"/>
      <c r="ADI111" s="22"/>
      <c r="ADJ111" s="22"/>
      <c r="ADK111" s="22"/>
      <c r="ADL111" s="22"/>
      <c r="ADM111" s="22"/>
      <c r="ADN111" s="22"/>
      <c r="ADO111" s="22"/>
      <c r="ADP111" s="22"/>
      <c r="ADQ111" s="22"/>
      <c r="ADR111" s="22"/>
      <c r="ADS111" s="22"/>
      <c r="ADT111" s="22"/>
      <c r="ADU111" s="22"/>
      <c r="ADV111" s="22"/>
      <c r="ADW111" s="22"/>
      <c r="ADX111" s="22"/>
      <c r="ADY111" s="22"/>
      <c r="ADZ111" s="22"/>
      <c r="AEA111" s="22"/>
      <c r="AEB111" s="22"/>
      <c r="AEC111" s="22"/>
      <c r="AED111" s="22"/>
      <c r="AEE111" s="22"/>
      <c r="AEF111" s="22"/>
      <c r="AEG111" s="22"/>
      <c r="AEH111" s="22"/>
      <c r="AEI111" s="22"/>
      <c r="AEJ111" s="22"/>
      <c r="AEK111" s="22"/>
      <c r="AEL111" s="22"/>
      <c r="AEM111" s="22"/>
      <c r="AEN111" s="22"/>
      <c r="AEO111" s="22"/>
      <c r="AEP111" s="22"/>
      <c r="AEQ111" s="22"/>
      <c r="AER111" s="22"/>
      <c r="AES111" s="22"/>
      <c r="AET111" s="22"/>
      <c r="AEU111" s="22"/>
      <c r="AEV111" s="22"/>
      <c r="AEW111" s="22"/>
      <c r="AEX111" s="22"/>
      <c r="AEY111" s="22"/>
      <c r="AEZ111" s="22"/>
      <c r="AFA111" s="22"/>
      <c r="AFB111" s="22"/>
      <c r="AFC111" s="22"/>
      <c r="AFD111" s="22"/>
      <c r="AFE111" s="22"/>
      <c r="AFF111" s="22"/>
      <c r="AFG111" s="22"/>
      <c r="AFH111" s="22"/>
      <c r="AFI111" s="22"/>
      <c r="AFJ111" s="22"/>
      <c r="AFK111" s="22"/>
      <c r="AFL111" s="22"/>
      <c r="AFM111" s="22"/>
      <c r="AFN111" s="22"/>
      <c r="AFO111" s="22"/>
      <c r="AFP111" s="22"/>
      <c r="AFQ111" s="22"/>
      <c r="AFR111" s="22"/>
      <c r="AFS111" s="22"/>
      <c r="AFT111" s="22"/>
      <c r="AFU111" s="22"/>
      <c r="AFV111" s="22"/>
      <c r="AFW111" s="22"/>
      <c r="AFX111" s="22"/>
      <c r="AFY111" s="22"/>
      <c r="AFZ111" s="22"/>
      <c r="AGA111" s="22"/>
      <c r="AGB111" s="22"/>
      <c r="AGC111" s="22"/>
      <c r="AGD111" s="22"/>
      <c r="AGE111" s="22"/>
      <c r="AGF111" s="22"/>
      <c r="AGG111" s="22"/>
      <c r="AGH111" s="22"/>
      <c r="AGI111" s="22"/>
      <c r="AGJ111" s="22"/>
      <c r="AGK111" s="22"/>
      <c r="AGL111" s="22"/>
      <c r="AGM111" s="22"/>
      <c r="AGN111" s="22"/>
      <c r="AGO111" s="22"/>
      <c r="AGP111" s="22"/>
      <c r="AGQ111" s="22"/>
      <c r="AGR111" s="22"/>
      <c r="AGS111" s="22"/>
      <c r="AGT111" s="22"/>
      <c r="AGU111" s="22"/>
      <c r="AGV111" s="22"/>
      <c r="AGW111" s="22"/>
      <c r="AGX111" s="22"/>
      <c r="AGY111" s="22"/>
      <c r="AGZ111" s="22"/>
      <c r="AHA111" s="22"/>
      <c r="AHB111" s="22"/>
      <c r="AHC111" s="22"/>
      <c r="AHD111" s="22"/>
      <c r="AHE111" s="22"/>
      <c r="AHF111" s="22"/>
      <c r="AHG111" s="22"/>
      <c r="AHH111" s="22"/>
      <c r="AHI111" s="22"/>
      <c r="AHJ111" s="22"/>
      <c r="AHK111" s="22"/>
      <c r="AHL111" s="22"/>
      <c r="AHM111" s="22"/>
      <c r="AHN111" s="22"/>
      <c r="AHO111" s="22"/>
      <c r="AHP111" s="22"/>
      <c r="AHQ111" s="22"/>
      <c r="AHR111" s="22"/>
      <c r="AHS111" s="22"/>
      <c r="AHT111" s="22"/>
      <c r="AHU111" s="22"/>
      <c r="AHV111" s="22"/>
      <c r="AHW111" s="22"/>
      <c r="AHX111" s="22"/>
      <c r="AHY111" s="22"/>
      <c r="AHZ111" s="22"/>
      <c r="AIA111" s="22"/>
      <c r="AIB111" s="22"/>
      <c r="AIC111" s="22"/>
      <c r="AID111" s="22"/>
      <c r="AIE111" s="22"/>
      <c r="AIF111" s="22"/>
      <c r="AIG111" s="22"/>
      <c r="AIH111" s="22"/>
      <c r="AII111" s="22"/>
      <c r="AIJ111" s="22"/>
      <c r="AIK111" s="22"/>
      <c r="AIL111" s="22"/>
      <c r="AIM111" s="22"/>
      <c r="AIN111" s="22"/>
      <c r="AIO111" s="22"/>
      <c r="AIP111" s="22"/>
      <c r="AIQ111" s="22"/>
      <c r="AIR111" s="22"/>
      <c r="AIS111" s="22"/>
      <c r="AIT111" s="22"/>
      <c r="AIU111" s="22"/>
      <c r="AIV111" s="22"/>
      <c r="AIW111" s="22"/>
      <c r="AIX111" s="22"/>
      <c r="AIY111" s="22"/>
      <c r="AIZ111" s="22"/>
      <c r="AJA111" s="22"/>
      <c r="AJB111" s="22"/>
      <c r="AJC111" s="22"/>
      <c r="AJD111" s="22"/>
      <c r="AJE111" s="22"/>
      <c r="AJF111" s="22"/>
      <c r="AJG111" s="22"/>
      <c r="AJH111" s="22"/>
      <c r="AJI111" s="22"/>
      <c r="AJJ111" s="22"/>
      <c r="AJK111" s="22"/>
      <c r="AJL111" s="22"/>
      <c r="AJM111" s="22"/>
      <c r="AJN111" s="22"/>
      <c r="AJO111" s="22"/>
      <c r="AJP111" s="22"/>
      <c r="AJQ111" s="22"/>
      <c r="AJR111" s="22"/>
      <c r="AJS111" s="22"/>
      <c r="AJT111" s="22"/>
      <c r="AJU111" s="22"/>
      <c r="AJV111" s="22"/>
      <c r="AJW111" s="22"/>
      <c r="AJX111" s="22"/>
      <c r="AJY111" s="22"/>
      <c r="AJZ111" s="22"/>
      <c r="AKA111" s="22"/>
      <c r="AKB111" s="22"/>
      <c r="AKC111" s="22"/>
      <c r="AKD111" s="22"/>
      <c r="AKE111" s="22"/>
      <c r="AKF111" s="22"/>
      <c r="AKG111" s="22"/>
      <c r="AKH111" s="22"/>
      <c r="AKI111" s="22"/>
      <c r="AKJ111" s="22"/>
      <c r="AKK111" s="22"/>
      <c r="AKL111" s="22"/>
      <c r="AKM111" s="22"/>
      <c r="AKN111" s="22"/>
      <c r="AKO111" s="22"/>
      <c r="AKP111" s="22"/>
      <c r="AKQ111" s="22"/>
      <c r="AKR111" s="22"/>
      <c r="AKS111" s="22"/>
      <c r="AKT111" s="22"/>
      <c r="AKU111" s="22"/>
      <c r="AKV111" s="22"/>
      <c r="AKW111" s="22"/>
      <c r="AKX111" s="22"/>
      <c r="AKY111" s="22"/>
      <c r="AKZ111" s="22"/>
      <c r="ALA111" s="22"/>
      <c r="ALB111" s="22"/>
      <c r="ALC111" s="22"/>
      <c r="ALD111" s="22"/>
      <c r="ALE111" s="22"/>
      <c r="ALF111" s="22"/>
      <c r="ALG111" s="22"/>
      <c r="ALH111" s="22"/>
      <c r="ALI111" s="22"/>
      <c r="ALJ111" s="22"/>
      <c r="ALK111" s="22"/>
      <c r="ALL111" s="22"/>
      <c r="ALM111" s="22"/>
      <c r="ALN111" s="22"/>
      <c r="ALO111" s="22"/>
      <c r="ALP111" s="22"/>
      <c r="ALQ111" s="22"/>
      <c r="ALR111" s="22"/>
      <c r="ALS111" s="22"/>
      <c r="ALT111" s="22"/>
      <c r="ALU111" s="22"/>
      <c r="ALV111" s="22"/>
      <c r="ALW111" s="22"/>
      <c r="ALX111" s="22"/>
      <c r="ALY111" s="22"/>
      <c r="ALZ111" s="22"/>
      <c r="AMA111" s="22"/>
      <c r="AMB111" s="22"/>
      <c r="AMC111" s="22"/>
      <c r="AMD111" s="22"/>
      <c r="AME111" s="22"/>
      <c r="AMF111" s="22"/>
      <c r="AMG111" s="22"/>
      <c r="AMH111" s="22"/>
      <c r="AMI111" s="22"/>
      <c r="AMJ111" s="22"/>
      <c r="AMK111" s="22"/>
      <c r="AML111" s="22"/>
      <c r="AMM111" s="22"/>
      <c r="AMN111" s="22"/>
      <c r="AMO111" s="22"/>
      <c r="AMP111" s="22"/>
      <c r="AMQ111" s="22"/>
      <c r="AMR111" s="22"/>
      <c r="AMS111" s="22"/>
      <c r="AMT111" s="22"/>
      <c r="AMU111" s="22"/>
      <c r="AMV111" s="22"/>
      <c r="AMW111" s="22"/>
      <c r="AMX111" s="22"/>
      <c r="AMY111" s="22"/>
      <c r="AMZ111" s="22"/>
      <c r="ANA111" s="22"/>
      <c r="ANB111" s="22"/>
      <c r="ANC111" s="22"/>
      <c r="AND111" s="22"/>
      <c r="ANE111" s="22"/>
      <c r="ANF111" s="22"/>
      <c r="ANG111" s="22"/>
      <c r="ANH111" s="22"/>
      <c r="ANI111" s="22"/>
      <c r="ANJ111" s="22"/>
      <c r="ANK111" s="22"/>
      <c r="ANL111" s="22"/>
      <c r="ANM111" s="22"/>
      <c r="ANN111" s="22"/>
      <c r="ANO111" s="22"/>
      <c r="ANP111" s="22"/>
      <c r="ANQ111" s="22"/>
      <c r="ANR111" s="22"/>
      <c r="ANS111" s="22"/>
      <c r="ANT111" s="22"/>
      <c r="ANU111" s="22"/>
      <c r="ANV111" s="22"/>
      <c r="ANW111" s="22"/>
      <c r="ANX111" s="22"/>
      <c r="ANY111" s="22"/>
      <c r="ANZ111" s="22"/>
      <c r="AOA111" s="22"/>
      <c r="AOB111" s="22"/>
      <c r="AOC111" s="22"/>
      <c r="AOD111" s="22"/>
      <c r="AOE111" s="22"/>
      <c r="AOF111" s="22"/>
      <c r="AOG111" s="22"/>
      <c r="AOH111" s="22"/>
      <c r="AOI111" s="22"/>
      <c r="AOJ111" s="22"/>
      <c r="AOK111" s="22"/>
      <c r="AOL111" s="22"/>
      <c r="AOM111" s="22"/>
      <c r="AON111" s="22"/>
      <c r="AOO111" s="22"/>
      <c r="AOP111" s="22"/>
      <c r="AOQ111" s="22"/>
      <c r="AOR111" s="22"/>
      <c r="AOS111" s="22"/>
      <c r="AOT111" s="22"/>
      <c r="AOU111" s="22"/>
      <c r="AOV111" s="22"/>
      <c r="AOW111" s="22"/>
      <c r="AOX111" s="22"/>
      <c r="AOY111" s="22"/>
      <c r="AOZ111" s="22"/>
      <c r="APA111" s="22"/>
      <c r="APB111" s="22"/>
      <c r="APC111" s="22"/>
      <c r="APD111" s="22"/>
      <c r="APE111" s="22"/>
      <c r="APF111" s="22"/>
      <c r="APG111" s="22"/>
      <c r="APH111" s="22"/>
      <c r="API111" s="22"/>
      <c r="APJ111" s="22"/>
      <c r="APK111" s="22"/>
      <c r="APL111" s="22"/>
      <c r="APM111" s="22"/>
      <c r="APN111" s="22"/>
      <c r="APO111" s="22"/>
      <c r="APP111" s="22"/>
      <c r="APQ111" s="22"/>
      <c r="APR111" s="22"/>
      <c r="APS111" s="22"/>
      <c r="APT111" s="22"/>
      <c r="APU111" s="22"/>
      <c r="APV111" s="22"/>
      <c r="APW111" s="22"/>
      <c r="APX111" s="22"/>
      <c r="APY111" s="22"/>
      <c r="APZ111" s="22"/>
      <c r="AQA111" s="22"/>
      <c r="AQB111" s="22"/>
      <c r="AQC111" s="22"/>
      <c r="AQD111" s="22"/>
      <c r="AQE111" s="22"/>
      <c r="AQF111" s="22"/>
      <c r="AQG111" s="22"/>
      <c r="AQH111" s="22"/>
      <c r="AQI111" s="22"/>
      <c r="AQJ111" s="22"/>
      <c r="AQK111" s="22"/>
      <c r="AQL111" s="22"/>
      <c r="AQM111" s="22"/>
      <c r="AQN111" s="22"/>
      <c r="AQO111" s="22"/>
      <c r="AQP111" s="22"/>
      <c r="AQQ111" s="22"/>
      <c r="AQR111" s="22"/>
      <c r="AQS111" s="22"/>
      <c r="AQT111" s="22"/>
      <c r="AQU111" s="22"/>
      <c r="AQV111" s="22"/>
      <c r="AQW111" s="22"/>
      <c r="AQX111" s="22"/>
      <c r="AQY111" s="22"/>
      <c r="AQZ111" s="22"/>
      <c r="ARA111" s="22"/>
      <c r="ARB111" s="22"/>
      <c r="ARC111" s="22"/>
      <c r="ARD111" s="22"/>
      <c r="ARE111" s="22"/>
      <c r="ARF111" s="22"/>
      <c r="ARG111" s="22"/>
      <c r="ARH111" s="22"/>
      <c r="ARI111" s="22"/>
      <c r="ARJ111" s="22"/>
      <c r="ARK111" s="22"/>
      <c r="ARL111" s="22"/>
      <c r="ARM111" s="22"/>
      <c r="ARN111" s="22"/>
      <c r="ARO111" s="22"/>
      <c r="ARP111" s="22"/>
      <c r="ARQ111" s="22"/>
      <c r="ARR111" s="22"/>
      <c r="ARS111" s="22"/>
      <c r="ART111" s="22"/>
      <c r="ARU111" s="22"/>
      <c r="ARV111" s="22"/>
      <c r="ARW111" s="22"/>
      <c r="ARX111" s="22"/>
      <c r="ARY111" s="22"/>
      <c r="ARZ111" s="22"/>
      <c r="ASA111" s="22"/>
      <c r="ASB111" s="22"/>
      <c r="ASC111" s="22"/>
      <c r="ASD111" s="22"/>
      <c r="ASE111" s="22"/>
      <c r="ASF111" s="22"/>
      <c r="ASG111" s="22"/>
      <c r="ASH111" s="22"/>
      <c r="ASI111" s="22"/>
      <c r="ASJ111" s="22"/>
      <c r="ASK111" s="22"/>
      <c r="ASL111" s="22"/>
      <c r="ASM111" s="22"/>
      <c r="ASN111" s="22"/>
      <c r="ASO111" s="22"/>
      <c r="ASP111" s="22"/>
      <c r="ASQ111" s="22"/>
      <c r="ASR111" s="22"/>
      <c r="ASS111" s="22"/>
      <c r="AST111" s="22"/>
      <c r="ASU111" s="22"/>
      <c r="ASV111" s="22"/>
      <c r="ASW111" s="22"/>
      <c r="ASX111" s="22"/>
      <c r="ASY111" s="22"/>
      <c r="ASZ111" s="22"/>
      <c r="ATA111" s="22"/>
      <c r="ATB111" s="22"/>
      <c r="ATC111" s="22"/>
      <c r="ATD111" s="22"/>
      <c r="ATE111" s="22"/>
      <c r="ATF111" s="22"/>
      <c r="ATG111" s="22"/>
      <c r="ATH111" s="22"/>
      <c r="ATI111" s="22"/>
      <c r="ATJ111" s="22"/>
      <c r="ATK111" s="22"/>
      <c r="ATL111" s="22"/>
      <c r="ATM111" s="22"/>
      <c r="ATN111" s="22"/>
      <c r="ATO111" s="22"/>
      <c r="ATP111" s="22"/>
      <c r="ATQ111" s="22"/>
      <c r="ATR111" s="22"/>
      <c r="ATS111" s="22"/>
      <c r="ATT111" s="22"/>
      <c r="ATU111" s="22"/>
      <c r="ATV111" s="22"/>
      <c r="ATW111" s="22"/>
      <c r="ATX111" s="22"/>
      <c r="ATY111" s="22"/>
      <c r="ATZ111" s="22"/>
      <c r="AUA111" s="22"/>
      <c r="AUB111" s="22"/>
      <c r="AUC111" s="22"/>
      <c r="AUD111" s="22"/>
      <c r="AUE111" s="22"/>
      <c r="AUF111" s="22"/>
      <c r="AUG111" s="22"/>
      <c r="AUH111" s="22"/>
      <c r="AUI111" s="22"/>
      <c r="AUJ111" s="22"/>
      <c r="AUK111" s="22"/>
      <c r="AUL111" s="22"/>
      <c r="AUM111" s="22"/>
      <c r="AUN111" s="22"/>
      <c r="AUO111" s="22"/>
      <c r="AUP111" s="22"/>
      <c r="AUQ111" s="22"/>
      <c r="AUR111" s="22"/>
      <c r="AUS111" s="22"/>
      <c r="AUT111" s="22"/>
      <c r="AUU111" s="22"/>
      <c r="AUV111" s="22"/>
      <c r="AUW111" s="22"/>
      <c r="AUX111" s="22"/>
      <c r="AUY111" s="22"/>
      <c r="AUZ111" s="22"/>
      <c r="AVA111" s="22"/>
      <c r="AVB111" s="22"/>
      <c r="AVC111" s="22"/>
      <c r="AVD111" s="22"/>
      <c r="AVE111" s="22"/>
      <c r="AVF111" s="22"/>
      <c r="AVG111" s="22"/>
      <c r="AVH111" s="22"/>
      <c r="AVI111" s="22"/>
      <c r="AVJ111" s="22"/>
      <c r="AVK111" s="22"/>
      <c r="AVL111" s="22"/>
      <c r="AVM111" s="22"/>
      <c r="AVN111" s="22"/>
      <c r="AVO111" s="22"/>
      <c r="AVP111" s="22"/>
      <c r="AVQ111" s="22"/>
      <c r="AVR111" s="22"/>
      <c r="AVS111" s="22"/>
      <c r="AVT111" s="22"/>
      <c r="AVU111" s="22"/>
      <c r="AVV111" s="22"/>
      <c r="AVW111" s="22"/>
      <c r="AVX111" s="22"/>
      <c r="AVY111" s="22"/>
      <c r="AVZ111" s="22"/>
      <c r="AWA111" s="22"/>
      <c r="AWB111" s="22"/>
      <c r="AWC111" s="22"/>
      <c r="AWD111" s="22"/>
      <c r="AWE111" s="22"/>
      <c r="AWF111" s="22"/>
      <c r="AWG111" s="22"/>
      <c r="AWH111" s="22"/>
      <c r="AWI111" s="22"/>
      <c r="AWJ111" s="22"/>
      <c r="AWK111" s="22"/>
      <c r="AWL111" s="22"/>
      <c r="AWM111" s="22"/>
      <c r="AWN111" s="22"/>
      <c r="AWO111" s="22"/>
      <c r="AWP111" s="22"/>
      <c r="AWQ111" s="22"/>
      <c r="AWR111" s="22"/>
      <c r="AWS111" s="22"/>
      <c r="AWT111" s="22"/>
      <c r="AWU111" s="22"/>
      <c r="AWV111" s="22"/>
      <c r="AWW111" s="22"/>
      <c r="AWX111" s="22"/>
      <c r="AWY111" s="22"/>
      <c r="AWZ111" s="22"/>
      <c r="AXA111" s="22"/>
      <c r="AXB111" s="22"/>
      <c r="AXC111" s="22"/>
      <c r="AXD111" s="22"/>
      <c r="AXE111" s="22"/>
      <c r="AXF111" s="22"/>
      <c r="AXG111" s="22"/>
      <c r="AXH111" s="22"/>
      <c r="AXI111" s="22"/>
      <c r="AXJ111" s="22"/>
      <c r="AXK111" s="22"/>
      <c r="AXL111" s="22"/>
      <c r="AXM111" s="22"/>
      <c r="AXN111" s="22"/>
      <c r="AXO111" s="22"/>
      <c r="AXP111" s="22"/>
      <c r="AXQ111" s="22"/>
      <c r="AXR111" s="22"/>
      <c r="AXS111" s="22"/>
      <c r="AXT111" s="22"/>
      <c r="AXU111" s="22"/>
      <c r="AXV111" s="22"/>
      <c r="AXW111" s="22"/>
      <c r="AXX111" s="22"/>
      <c r="AXY111" s="22"/>
      <c r="AXZ111" s="22"/>
      <c r="AYA111" s="22"/>
      <c r="AYB111" s="22"/>
      <c r="AYC111" s="22"/>
      <c r="AYD111" s="22"/>
      <c r="AYE111" s="22"/>
      <c r="AYF111" s="22"/>
      <c r="AYG111" s="22"/>
      <c r="AYH111" s="22"/>
      <c r="AYI111" s="22"/>
      <c r="AYJ111" s="22"/>
      <c r="AYK111" s="22"/>
      <c r="AYL111" s="22"/>
      <c r="AYM111" s="22"/>
      <c r="AYN111" s="22"/>
      <c r="AYO111" s="22"/>
      <c r="AYP111" s="22"/>
      <c r="AYQ111" s="22"/>
      <c r="AYR111" s="22"/>
      <c r="AYS111" s="22"/>
      <c r="AYT111" s="22"/>
      <c r="AYU111" s="22"/>
      <c r="AYV111" s="22"/>
      <c r="AYW111" s="22"/>
      <c r="AYX111" s="22"/>
      <c r="AYY111" s="22"/>
      <c r="AYZ111" s="22"/>
      <c r="AZA111" s="22"/>
      <c r="AZB111" s="22"/>
      <c r="AZC111" s="22"/>
      <c r="AZD111" s="22"/>
      <c r="AZE111" s="22"/>
      <c r="AZF111" s="22"/>
      <c r="AZG111" s="22"/>
      <c r="AZH111" s="22"/>
      <c r="AZI111" s="22"/>
      <c r="AZJ111" s="22"/>
      <c r="AZK111" s="22"/>
      <c r="AZL111" s="22"/>
      <c r="AZM111" s="22"/>
      <c r="AZN111" s="22"/>
      <c r="AZO111" s="22"/>
      <c r="AZP111" s="22"/>
      <c r="AZQ111" s="22"/>
      <c r="AZR111" s="22"/>
      <c r="AZS111" s="22"/>
      <c r="AZT111" s="22"/>
      <c r="AZU111" s="22"/>
      <c r="AZV111" s="22"/>
      <c r="AZW111" s="22"/>
      <c r="AZX111" s="22"/>
      <c r="AZY111" s="22"/>
      <c r="AZZ111" s="22"/>
      <c r="BAA111" s="22"/>
      <c r="BAB111" s="22"/>
      <c r="BAC111" s="22"/>
      <c r="BAD111" s="22"/>
      <c r="BAE111" s="22"/>
      <c r="BAF111" s="22"/>
      <c r="BAG111" s="22"/>
      <c r="BAH111" s="22"/>
      <c r="BAI111" s="22"/>
      <c r="BAJ111" s="22"/>
      <c r="BAK111" s="22"/>
      <c r="BAL111" s="22"/>
      <c r="BAM111" s="22"/>
      <c r="BAN111" s="22"/>
      <c r="BAO111" s="22"/>
      <c r="BAP111" s="22"/>
      <c r="BAQ111" s="22"/>
      <c r="BAR111" s="22"/>
      <c r="BAS111" s="22"/>
      <c r="BAT111" s="22"/>
      <c r="BAU111" s="22"/>
      <c r="BAV111" s="22"/>
      <c r="BAW111" s="22"/>
      <c r="BAX111" s="22"/>
      <c r="BAY111" s="22"/>
      <c r="BAZ111" s="22"/>
      <c r="BBA111" s="22"/>
      <c r="BBB111" s="22"/>
      <c r="BBC111" s="22"/>
      <c r="BBD111" s="22"/>
      <c r="BBE111" s="22"/>
      <c r="BBF111" s="22"/>
      <c r="BBG111" s="22"/>
      <c r="BBH111" s="22"/>
      <c r="BBI111" s="22"/>
      <c r="BBJ111" s="22"/>
      <c r="BBK111" s="22"/>
      <c r="BBL111" s="22"/>
      <c r="BBM111" s="22"/>
      <c r="BBN111" s="22"/>
      <c r="BBO111" s="22"/>
      <c r="BBP111" s="22"/>
      <c r="BBQ111" s="22"/>
      <c r="BBR111" s="22"/>
      <c r="BBS111" s="22"/>
      <c r="BBT111" s="22"/>
      <c r="BBU111" s="22"/>
      <c r="BBV111" s="22"/>
      <c r="BBW111" s="22"/>
      <c r="BBX111" s="22"/>
      <c r="BBY111" s="22"/>
      <c r="BBZ111" s="22"/>
      <c r="BCA111" s="22"/>
      <c r="BCB111" s="22"/>
      <c r="BCC111" s="22"/>
      <c r="BCD111" s="22"/>
      <c r="BCE111" s="22"/>
      <c r="BCF111" s="22"/>
      <c r="BCG111" s="22"/>
      <c r="BCH111" s="22"/>
      <c r="BCI111" s="22"/>
      <c r="BCJ111" s="22"/>
      <c r="BCK111" s="22"/>
      <c r="BCL111" s="22"/>
      <c r="BCM111" s="22"/>
      <c r="BCN111" s="22"/>
      <c r="BCO111" s="22"/>
      <c r="BCP111" s="22"/>
      <c r="BCQ111" s="22"/>
      <c r="BCR111" s="22"/>
      <c r="BCS111" s="22"/>
      <c r="BCT111" s="22"/>
      <c r="BCU111" s="22"/>
      <c r="BCV111" s="22"/>
      <c r="BCW111" s="22"/>
      <c r="BCX111" s="22"/>
      <c r="BCY111" s="22"/>
      <c r="BCZ111" s="22"/>
      <c r="BDA111" s="22"/>
      <c r="BDB111" s="22"/>
      <c r="BDC111" s="22"/>
      <c r="BDD111" s="22"/>
      <c r="BDE111" s="22"/>
      <c r="BDF111" s="22"/>
      <c r="BDG111" s="22"/>
      <c r="BDH111" s="22"/>
      <c r="BDI111" s="22"/>
      <c r="BDJ111" s="22"/>
      <c r="BDK111" s="22"/>
      <c r="BDL111" s="22"/>
      <c r="BDM111" s="22"/>
      <c r="BDN111" s="22"/>
      <c r="BDO111" s="22"/>
      <c r="BDP111" s="22"/>
      <c r="BDQ111" s="22"/>
      <c r="BDR111" s="22"/>
      <c r="BDS111" s="22"/>
      <c r="BDT111" s="22"/>
      <c r="BDU111" s="22"/>
      <c r="BDV111" s="22"/>
      <c r="BDW111" s="22"/>
      <c r="BDX111" s="22"/>
      <c r="BDY111" s="22"/>
      <c r="BDZ111" s="22"/>
      <c r="BEA111" s="22"/>
      <c r="BEB111" s="22"/>
      <c r="BEC111" s="22"/>
      <c r="BED111" s="22"/>
      <c r="BEE111" s="22"/>
      <c r="BEF111" s="22"/>
      <c r="BEG111" s="22"/>
      <c r="BEH111" s="22"/>
      <c r="BEI111" s="22"/>
      <c r="BEJ111" s="22"/>
    </row>
    <row r="112" spans="1:1492" s="22" customFormat="1" ht="15.6" customHeight="1" x14ac:dyDescent="0.3">
      <c r="B112" s="174" t="s">
        <v>227</v>
      </c>
      <c r="C112" s="168"/>
      <c r="D112" s="168"/>
      <c r="E112" s="168"/>
      <c r="F112" s="168"/>
      <c r="G112" s="168"/>
      <c r="H112" s="168"/>
      <c r="I112" s="168"/>
      <c r="J112" s="168"/>
      <c r="K112" s="168"/>
      <c r="L112" s="168"/>
      <c r="M112" s="168"/>
      <c r="N112" s="168"/>
      <c r="O112" s="168"/>
      <c r="P112" s="168"/>
      <c r="Q112" s="168"/>
      <c r="R112" s="168"/>
      <c r="S112" s="168"/>
      <c r="T112" s="168"/>
      <c r="U112" s="168"/>
      <c r="V112" s="168"/>
      <c r="W112" s="168"/>
      <c r="X112" s="168"/>
      <c r="Y112" s="168"/>
      <c r="Z112" s="168"/>
      <c r="AA112" s="168"/>
      <c r="AB112" s="283"/>
      <c r="AC112" s="162"/>
      <c r="AD112" s="333"/>
      <c r="AE112" s="162"/>
      <c r="AF112" s="278"/>
      <c r="AG112" s="164"/>
      <c r="AH112" s="283"/>
      <c r="AI112" s="164"/>
      <c r="AJ112" s="278"/>
      <c r="AK112" s="164"/>
      <c r="AL112" s="283"/>
      <c r="AM112" s="164"/>
      <c r="AN112" s="215"/>
      <c r="AO112" s="164"/>
      <c r="AP112" s="163"/>
      <c r="AQ112" s="164"/>
      <c r="AR112" s="215"/>
      <c r="AS112" s="164"/>
      <c r="AT112" s="163"/>
      <c r="AU112" s="164"/>
      <c r="AV112" s="215"/>
      <c r="AW112" s="164"/>
      <c r="AX112" s="163"/>
      <c r="AY112" s="164"/>
      <c r="AZ112" s="215"/>
      <c r="BA112" s="164"/>
      <c r="BB112" s="163"/>
      <c r="BC112" s="164"/>
      <c r="BD112" s="215"/>
      <c r="BE112" s="164"/>
      <c r="BF112" s="163"/>
      <c r="BG112" s="164"/>
      <c r="BH112" s="215"/>
      <c r="BI112" s="164"/>
      <c r="BJ112" s="163"/>
      <c r="BK112" s="164"/>
      <c r="BL112" s="215"/>
      <c r="BM112" s="164"/>
      <c r="BN112" s="163"/>
      <c r="BO112" s="164"/>
      <c r="BP112" s="215"/>
      <c r="BQ112" s="164"/>
      <c r="BR112" s="163"/>
      <c r="BS112" s="164"/>
      <c r="BT112" s="215"/>
      <c r="BU112" s="164"/>
      <c r="BV112" s="163"/>
      <c r="BW112" s="164"/>
      <c r="BX112" s="215"/>
      <c r="BY112" s="164"/>
      <c r="BZ112" s="163"/>
      <c r="CA112" s="164"/>
      <c r="CB112" s="163">
        <v>96.2</v>
      </c>
      <c r="CC112" s="164" t="s">
        <v>91</v>
      </c>
      <c r="CD112" s="163"/>
      <c r="CE112" s="164"/>
      <c r="CG112" s="163">
        <v>94.31</v>
      </c>
      <c r="CH112" s="164" t="s">
        <v>91</v>
      </c>
      <c r="CI112" s="163"/>
      <c r="CJ112" s="164"/>
    </row>
    <row r="113" spans="2:88" s="22" customFormat="1" ht="15.6" customHeight="1" x14ac:dyDescent="0.3">
      <c r="B113" s="174" t="s">
        <v>229</v>
      </c>
      <c r="C113" s="168"/>
      <c r="D113" s="168"/>
      <c r="E113" s="168"/>
      <c r="F113" s="168"/>
      <c r="G113" s="168"/>
      <c r="H113" s="168"/>
      <c r="I113" s="168"/>
      <c r="J113" s="168"/>
      <c r="K113" s="168"/>
      <c r="L113" s="168"/>
      <c r="M113" s="168"/>
      <c r="N113" s="168"/>
      <c r="O113" s="168"/>
      <c r="P113" s="168"/>
      <c r="Q113" s="168"/>
      <c r="R113" s="168"/>
      <c r="S113" s="168"/>
      <c r="T113" s="168"/>
      <c r="U113" s="168"/>
      <c r="V113" s="168"/>
      <c r="W113" s="168"/>
      <c r="X113" s="168"/>
      <c r="Y113" s="168"/>
      <c r="Z113" s="168"/>
      <c r="AA113" s="168"/>
      <c r="AB113" s="283"/>
      <c r="AC113" s="162"/>
      <c r="AD113" s="333"/>
      <c r="AE113" s="162"/>
      <c r="AF113" s="278"/>
      <c r="AG113" s="164"/>
      <c r="AH113" s="283"/>
      <c r="AI113" s="164"/>
      <c r="AJ113" s="278"/>
      <c r="AK113" s="164"/>
      <c r="AL113" s="283"/>
      <c r="AM113" s="164"/>
      <c r="AN113" s="163"/>
      <c r="AO113" s="164"/>
      <c r="AP113" s="163"/>
      <c r="AQ113" s="164"/>
      <c r="AR113" s="163"/>
      <c r="AS113" s="164"/>
      <c r="AT113" s="163"/>
      <c r="AU113" s="164"/>
      <c r="AV113" s="163"/>
      <c r="AW113" s="164"/>
      <c r="AX113" s="163"/>
      <c r="AY113" s="164"/>
      <c r="AZ113" s="163"/>
      <c r="BA113" s="164"/>
      <c r="BB113" s="163"/>
      <c r="BC113" s="164"/>
      <c r="BD113" s="163"/>
      <c r="BE113" s="164"/>
      <c r="BF113" s="163"/>
      <c r="BG113" s="164"/>
      <c r="BH113" s="163"/>
      <c r="BI113" s="164"/>
      <c r="BJ113" s="163"/>
      <c r="BK113" s="164"/>
      <c r="BL113" s="163"/>
      <c r="BM113" s="164"/>
      <c r="BN113" s="163"/>
      <c r="BO113" s="164"/>
      <c r="BP113" s="163"/>
      <c r="BQ113" s="164"/>
      <c r="BR113" s="163"/>
      <c r="BS113" s="164"/>
      <c r="BT113" s="163"/>
      <c r="BU113" s="164"/>
      <c r="BV113" s="163"/>
      <c r="BW113" s="164"/>
      <c r="BX113" s="163"/>
      <c r="BY113" s="164"/>
      <c r="BZ113" s="163"/>
      <c r="CA113" s="164"/>
      <c r="CB113" s="163">
        <v>791.24</v>
      </c>
      <c r="CC113" s="164" t="s">
        <v>91</v>
      </c>
      <c r="CD113" s="163"/>
      <c r="CE113" s="164"/>
      <c r="CG113" s="163">
        <v>775.73</v>
      </c>
      <c r="CH113" s="164" t="s">
        <v>91</v>
      </c>
      <c r="CI113" s="163"/>
      <c r="CJ113" s="164"/>
    </row>
    <row r="114" spans="2:88" s="146" customFormat="1" ht="15.6" customHeight="1" x14ac:dyDescent="0.3">
      <c r="B114" s="548" t="s">
        <v>248</v>
      </c>
      <c r="C114" s="212"/>
      <c r="D114" s="212"/>
      <c r="E114" s="212"/>
      <c r="F114" s="212"/>
      <c r="G114" s="212"/>
      <c r="H114" s="212"/>
      <c r="I114" s="212"/>
      <c r="J114" s="212"/>
      <c r="K114" s="212"/>
      <c r="L114" s="212"/>
      <c r="M114" s="212"/>
      <c r="N114" s="212"/>
      <c r="O114" s="212"/>
      <c r="P114" s="212"/>
      <c r="Q114" s="212"/>
      <c r="R114" s="212"/>
      <c r="S114" s="212"/>
      <c r="T114" s="212"/>
      <c r="U114" s="212"/>
      <c r="V114" s="212"/>
      <c r="W114" s="212"/>
      <c r="X114" s="212"/>
      <c r="Y114" s="212"/>
      <c r="Z114" s="212"/>
      <c r="AA114" s="212"/>
      <c r="AB114" s="284"/>
      <c r="AC114" s="399"/>
      <c r="AD114" s="334"/>
      <c r="AE114" s="399"/>
      <c r="AF114" s="280"/>
      <c r="AG114" s="181"/>
      <c r="AH114" s="284"/>
      <c r="AI114" s="181"/>
      <c r="AJ114" s="280"/>
      <c r="AK114" s="181"/>
      <c r="AL114" s="284"/>
      <c r="AM114" s="181"/>
      <c r="AN114" s="180"/>
      <c r="AO114" s="181"/>
      <c r="AP114" s="180"/>
      <c r="AQ114" s="181"/>
      <c r="AR114" s="180"/>
      <c r="AS114" s="181"/>
      <c r="AT114" s="180"/>
      <c r="AU114" s="181"/>
      <c r="AV114" s="180"/>
      <c r="AW114" s="181"/>
      <c r="AX114" s="180"/>
      <c r="AY114" s="181"/>
      <c r="AZ114" s="180"/>
      <c r="BA114" s="181"/>
      <c r="BB114" s="180"/>
      <c r="BC114" s="181"/>
      <c r="BD114" s="180"/>
      <c r="BE114" s="181"/>
      <c r="BF114" s="180"/>
      <c r="BG114" s="181"/>
      <c r="BH114" s="180"/>
      <c r="BI114" s="181"/>
      <c r="BJ114" s="180"/>
      <c r="BK114" s="181"/>
      <c r="BL114" s="180"/>
      <c r="BM114" s="181"/>
      <c r="BN114" s="180"/>
      <c r="BO114" s="181"/>
      <c r="BP114" s="180"/>
      <c r="BQ114" s="181"/>
      <c r="BR114" s="180"/>
      <c r="BS114" s="181"/>
      <c r="BT114" s="180"/>
      <c r="BU114" s="181"/>
      <c r="BV114" s="180"/>
      <c r="BW114" s="181"/>
      <c r="BX114" s="180"/>
      <c r="BY114" s="181"/>
      <c r="BZ114" s="180"/>
      <c r="CA114" s="181"/>
      <c r="CB114" s="158">
        <v>2272.61</v>
      </c>
      <c r="CC114" s="176" t="s">
        <v>234</v>
      </c>
      <c r="CD114" s="180"/>
      <c r="CE114" s="181"/>
      <c r="CG114" s="158">
        <v>2272.61</v>
      </c>
      <c r="CH114" s="176" t="s">
        <v>234</v>
      </c>
      <c r="CI114" s="180"/>
      <c r="CJ114" s="181"/>
    </row>
    <row r="115" spans="2:88" x14ac:dyDescent="0.3">
      <c r="B115" s="555"/>
      <c r="X115" s="213"/>
      <c r="Z115" s="213"/>
      <c r="AB115" s="149"/>
      <c r="AC115" s="400"/>
      <c r="AD115" s="337"/>
      <c r="AE115" s="400"/>
      <c r="AG115" s="155"/>
      <c r="AI115" s="155"/>
      <c r="AJ115" s="279"/>
      <c r="AK115" s="155"/>
      <c r="AM115" s="155"/>
      <c r="AN115" s="154"/>
      <c r="AO115" s="155"/>
      <c r="AP115" s="154"/>
      <c r="AQ115" s="155"/>
      <c r="AR115" s="154"/>
      <c r="AS115" s="155"/>
      <c r="AT115" s="154"/>
      <c r="AU115" s="155"/>
      <c r="AV115" s="154"/>
      <c r="AW115" s="155"/>
      <c r="AX115" s="154"/>
      <c r="AY115" s="155"/>
      <c r="AZ115" s="154"/>
      <c r="BA115" s="155"/>
      <c r="BB115" s="154"/>
      <c r="BC115" s="155"/>
      <c r="BD115" s="154"/>
      <c r="BE115" s="155"/>
      <c r="BF115" s="154"/>
      <c r="BG115" s="155"/>
      <c r="BH115" s="154"/>
      <c r="BI115" s="155"/>
      <c r="BJ115" s="154"/>
      <c r="BK115" s="155"/>
      <c r="BL115" s="154"/>
      <c r="BM115" s="155"/>
      <c r="BN115" s="154"/>
      <c r="BO115" s="155"/>
      <c r="BP115" s="154"/>
      <c r="BQ115" s="155"/>
      <c r="BR115" s="154"/>
      <c r="BS115" s="155"/>
      <c r="BT115" s="154"/>
      <c r="BU115" s="155"/>
      <c r="BV115" s="154"/>
      <c r="BW115" s="155"/>
      <c r="BX115" s="154"/>
      <c r="BY115" s="155"/>
      <c r="BZ115" s="154"/>
      <c r="CA115" s="155"/>
      <c r="CB115" s="158">
        <v>4545.22</v>
      </c>
      <c r="CC115" s="176" t="s">
        <v>237</v>
      </c>
      <c r="CD115" s="154"/>
      <c r="CE115" s="155"/>
      <c r="CF115"/>
      <c r="CG115" s="158">
        <v>4545.22</v>
      </c>
      <c r="CH115" s="176" t="s">
        <v>237</v>
      </c>
      <c r="CI115" s="154"/>
      <c r="CJ115" s="155"/>
    </row>
    <row r="116" spans="2:88" s="113" customFormat="1" x14ac:dyDescent="0.3">
      <c r="B116" s="549"/>
      <c r="C116" s="159"/>
      <c r="D116" s="159"/>
      <c r="E116" s="159"/>
      <c r="F116" s="159"/>
      <c r="G116" s="159"/>
      <c r="H116" s="159"/>
      <c r="I116" s="159"/>
      <c r="J116" s="159"/>
      <c r="K116" s="159"/>
      <c r="L116" s="159"/>
      <c r="M116" s="159"/>
      <c r="N116" s="159"/>
      <c r="O116" s="159"/>
      <c r="P116" s="159"/>
      <c r="Q116" s="159"/>
      <c r="R116" s="159"/>
      <c r="S116" s="159"/>
      <c r="T116" s="159"/>
      <c r="U116" s="159"/>
      <c r="V116" s="159"/>
      <c r="W116" s="159"/>
      <c r="X116" s="159"/>
      <c r="Y116" s="159"/>
      <c r="Z116" s="159"/>
      <c r="AA116" s="159"/>
      <c r="AB116" s="285"/>
      <c r="AC116" s="401"/>
      <c r="AD116" s="335"/>
      <c r="AE116" s="401"/>
      <c r="AF116" s="281"/>
      <c r="AG116" s="157"/>
      <c r="AH116" s="285"/>
      <c r="AI116" s="157"/>
      <c r="AJ116" s="281"/>
      <c r="AK116" s="157"/>
      <c r="AL116" s="285"/>
      <c r="AM116" s="157"/>
      <c r="AN116" s="156"/>
      <c r="AO116" s="157"/>
      <c r="AP116" s="156"/>
      <c r="AQ116" s="157"/>
      <c r="AR116" s="156"/>
      <c r="AS116" s="157"/>
      <c r="AT116" s="156"/>
      <c r="AU116" s="157"/>
      <c r="AV116" s="156"/>
      <c r="AW116" s="157"/>
      <c r="AX116" s="156"/>
      <c r="AY116" s="157"/>
      <c r="AZ116" s="156"/>
      <c r="BA116" s="157"/>
      <c r="BB116" s="156"/>
      <c r="BC116" s="157"/>
      <c r="BD116" s="156"/>
      <c r="BE116" s="157"/>
      <c r="BF116" s="156"/>
      <c r="BG116" s="157"/>
      <c r="BH116" s="156"/>
      <c r="BI116" s="157"/>
      <c r="BJ116" s="156"/>
      <c r="BK116" s="157"/>
      <c r="BL116" s="156"/>
      <c r="BM116" s="157"/>
      <c r="BN116" s="156"/>
      <c r="BO116" s="157"/>
      <c r="BP116" s="156"/>
      <c r="BQ116" s="157"/>
      <c r="BR116" s="156"/>
      <c r="BS116" s="157"/>
      <c r="BT116" s="156"/>
      <c r="BU116" s="157"/>
      <c r="BV116" s="156"/>
      <c r="BW116" s="157"/>
      <c r="BX116" s="156"/>
      <c r="BY116" s="157"/>
      <c r="BZ116" s="156"/>
      <c r="CA116" s="157"/>
      <c r="CB116" s="161">
        <v>6817.83</v>
      </c>
      <c r="CC116" s="178" t="s">
        <v>238</v>
      </c>
      <c r="CD116" s="156"/>
      <c r="CE116" s="157"/>
      <c r="CG116" s="161">
        <v>6817.83</v>
      </c>
      <c r="CH116" s="178" t="s">
        <v>238</v>
      </c>
      <c r="CI116" s="156"/>
      <c r="CJ116" s="157"/>
    </row>
  </sheetData>
  <mergeCells count="96">
    <mergeCell ref="T3:W3"/>
    <mergeCell ref="P3:S3"/>
    <mergeCell ref="P4:Q4"/>
    <mergeCell ref="R4:S4"/>
    <mergeCell ref="AA2:AC2"/>
    <mergeCell ref="AB3:AE3"/>
    <mergeCell ref="AD4:AE4"/>
    <mergeCell ref="AB4:AC4"/>
    <mergeCell ref="X3:AA3"/>
    <mergeCell ref="V4:W4"/>
    <mergeCell ref="T4:U4"/>
    <mergeCell ref="BX4:BY4"/>
    <mergeCell ref="BV4:BW4"/>
    <mergeCell ref="BP4:BQ4"/>
    <mergeCell ref="BR4:BS4"/>
    <mergeCell ref="BT3:BW3"/>
    <mergeCell ref="BT4:BU4"/>
    <mergeCell ref="BD4:BE4"/>
    <mergeCell ref="BF4:BG4"/>
    <mergeCell ref="AV4:AW4"/>
    <mergeCell ref="AX4:AY4"/>
    <mergeCell ref="AR4:AS4"/>
    <mergeCell ref="AT4:AU4"/>
    <mergeCell ref="BL3:BO3"/>
    <mergeCell ref="BL4:BM4"/>
    <mergeCell ref="AF3:AI3"/>
    <mergeCell ref="AF4:AG4"/>
    <mergeCell ref="AH4:AI4"/>
    <mergeCell ref="AZ3:BC3"/>
    <mergeCell ref="AZ4:BA4"/>
    <mergeCell ref="BB4:BC4"/>
    <mergeCell ref="AJ3:AM3"/>
    <mergeCell ref="AV3:AY3"/>
    <mergeCell ref="AR3:AU3"/>
    <mergeCell ref="AN3:AQ3"/>
    <mergeCell ref="AN4:AO4"/>
    <mergeCell ref="AP4:AQ4"/>
    <mergeCell ref="BN4:BO4"/>
    <mergeCell ref="AJ4:AK4"/>
    <mergeCell ref="CG3:CJ3"/>
    <mergeCell ref="CG4:CH4"/>
    <mergeCell ref="CI4:CJ4"/>
    <mergeCell ref="B9:B11"/>
    <mergeCell ref="C9:C11"/>
    <mergeCell ref="CB3:CE3"/>
    <mergeCell ref="CB4:CC4"/>
    <mergeCell ref="CD4:CE4"/>
    <mergeCell ref="BH3:BK3"/>
    <mergeCell ref="BH4:BI4"/>
    <mergeCell ref="BJ4:BK4"/>
    <mergeCell ref="BP3:BS3"/>
    <mergeCell ref="BZ4:CA4"/>
    <mergeCell ref="BX3:CA3"/>
    <mergeCell ref="B4:C4"/>
    <mergeCell ref="BD3:BG3"/>
    <mergeCell ref="B114:B116"/>
    <mergeCell ref="B72:B74"/>
    <mergeCell ref="B75:B77"/>
    <mergeCell ref="B78:B80"/>
    <mergeCell ref="B81:B83"/>
    <mergeCell ref="B90:B92"/>
    <mergeCell ref="B98:B100"/>
    <mergeCell ref="B106:B108"/>
    <mergeCell ref="AL4:AM4"/>
    <mergeCell ref="X4:Y4"/>
    <mergeCell ref="Z4:AA4"/>
    <mergeCell ref="B23:B25"/>
    <mergeCell ref="C23:C25"/>
    <mergeCell ref="C7:C8"/>
    <mergeCell ref="B12:B13"/>
    <mergeCell ref="C12:C13"/>
    <mergeCell ref="B14:B15"/>
    <mergeCell ref="B7:B8"/>
    <mergeCell ref="B21:B22"/>
    <mergeCell ref="C21:C22"/>
    <mergeCell ref="H4:I4"/>
    <mergeCell ref="J4:K4"/>
    <mergeCell ref="B67:B69"/>
    <mergeCell ref="B33:B35"/>
    <mergeCell ref="C14:C15"/>
    <mergeCell ref="B27:B28"/>
    <mergeCell ref="C27:C28"/>
    <mergeCell ref="B64:B66"/>
    <mergeCell ref="B61:B63"/>
    <mergeCell ref="B52:B54"/>
    <mergeCell ref="B55:B57"/>
    <mergeCell ref="B58:B60"/>
    <mergeCell ref="L3:O3"/>
    <mergeCell ref="L4:M4"/>
    <mergeCell ref="N4:O4"/>
    <mergeCell ref="B29:B30"/>
    <mergeCell ref="C29:C30"/>
    <mergeCell ref="H3:K3"/>
    <mergeCell ref="D4:E4"/>
    <mergeCell ref="F4:G4"/>
    <mergeCell ref="D3:G3"/>
  </mergeCells>
  <phoneticPr fontId="17" type="noConversion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64166C-2CF8-4AE7-A48D-285589D374BA}">
  <dimension ref="A1:U306"/>
  <sheetViews>
    <sheetView zoomScale="130" zoomScaleNormal="130" workbookViewId="0">
      <pane ySplit="4" topLeftCell="A5" activePane="bottomLeft" state="frozen"/>
      <selection activeCell="C1" sqref="C1"/>
      <selection pane="bottomLeft" activeCell="B5" sqref="B5"/>
    </sheetView>
  </sheetViews>
  <sheetFormatPr defaultRowHeight="14.4" x14ac:dyDescent="0.3"/>
  <cols>
    <col min="1" max="1" width="30.5546875" bestFit="1" customWidth="1"/>
    <col min="2" max="2" width="21.33203125" bestFit="1" customWidth="1"/>
    <col min="3" max="3" width="22.6640625" bestFit="1" customWidth="1"/>
    <col min="4" max="5" width="24.44140625" bestFit="1" customWidth="1"/>
    <col min="6" max="6" width="22.6640625" customWidth="1"/>
    <col min="7" max="7" width="21.33203125" bestFit="1" customWidth="1"/>
    <col min="8" max="8" width="22.109375" bestFit="1" customWidth="1"/>
    <col min="9" max="9" width="22.6640625" bestFit="1" customWidth="1"/>
    <col min="10" max="10" width="21.5546875" bestFit="1" customWidth="1"/>
    <col min="11" max="11" width="22.33203125" bestFit="1" customWidth="1"/>
    <col min="15" max="15" width="16.5546875" customWidth="1"/>
  </cols>
  <sheetData>
    <row r="1" spans="1:21" s="1" customFormat="1" ht="25.95" customHeight="1" x14ac:dyDescent="0.45">
      <c r="A1" s="4" t="s">
        <v>278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14"/>
      <c r="S1" s="16"/>
    </row>
    <row r="3" spans="1:21" ht="23.4" x14ac:dyDescent="0.45">
      <c r="A3" s="4"/>
      <c r="B3" s="292" t="s">
        <v>171</v>
      </c>
      <c r="C3" s="355" t="s">
        <v>279</v>
      </c>
      <c r="D3" s="355" t="s">
        <v>173</v>
      </c>
      <c r="E3" s="355" t="s">
        <v>280</v>
      </c>
      <c r="F3" s="355" t="s">
        <v>281</v>
      </c>
      <c r="G3" s="355" t="s">
        <v>176</v>
      </c>
      <c r="H3" s="355" t="s">
        <v>282</v>
      </c>
      <c r="I3" s="292" t="s">
        <v>178</v>
      </c>
      <c r="J3" s="292" t="s">
        <v>283</v>
      </c>
      <c r="K3" s="292" t="s">
        <v>284</v>
      </c>
      <c r="O3" s="23"/>
    </row>
    <row r="4" spans="1:21" ht="22.95" customHeight="1" x14ac:dyDescent="0.3">
      <c r="A4" s="220" t="s">
        <v>285</v>
      </c>
      <c r="B4" s="270" t="s">
        <v>286</v>
      </c>
      <c r="C4" s="270" t="s">
        <v>286</v>
      </c>
      <c r="D4" s="270" t="s">
        <v>286</v>
      </c>
      <c r="E4" s="270" t="s">
        <v>286</v>
      </c>
      <c r="F4" s="270" t="s">
        <v>286</v>
      </c>
      <c r="G4" s="270" t="s">
        <v>286</v>
      </c>
      <c r="H4" s="270" t="s">
        <v>286</v>
      </c>
      <c r="I4" s="270" t="s">
        <v>286</v>
      </c>
      <c r="J4" s="270" t="s">
        <v>286</v>
      </c>
      <c r="K4" s="221" t="s">
        <v>287</v>
      </c>
      <c r="N4" s="561" t="s">
        <v>288</v>
      </c>
      <c r="O4" s="561"/>
      <c r="P4" s="561"/>
      <c r="Q4" s="561"/>
      <c r="R4" s="561"/>
      <c r="S4" s="561"/>
      <c r="T4" s="561"/>
      <c r="U4" s="561"/>
    </row>
    <row r="5" spans="1:21" x14ac:dyDescent="0.3">
      <c r="A5" s="222" t="s">
        <v>289</v>
      </c>
      <c r="B5" s="328">
        <f t="shared" ref="B5:B68" si="0">ROUND(((C5*1.02*0.85)+(C5*0.15)),2)</f>
        <v>17662.16</v>
      </c>
      <c r="C5" s="328">
        <f>ROUND(((D5*1.02*0.85)+(D5*0.15)),2)</f>
        <v>17366.919999999998</v>
      </c>
      <c r="D5" s="405">
        <v>17076.62</v>
      </c>
      <c r="E5" s="328">
        <f>ROUND(((F5*1.02*0.85)+(F5*0.15)),2)</f>
        <v>16791.169999999998</v>
      </c>
      <c r="F5" s="328">
        <v>16510.490000000002</v>
      </c>
      <c r="G5" s="328">
        <v>16234.5</v>
      </c>
      <c r="H5" s="114">
        <v>15963.13</v>
      </c>
      <c r="I5" s="356">
        <v>15696.29</v>
      </c>
      <c r="J5" s="247">
        <v>15433.91</v>
      </c>
      <c r="K5" s="223">
        <v>15175.92</v>
      </c>
      <c r="N5" s="561"/>
      <c r="O5" s="561"/>
      <c r="P5" s="561"/>
      <c r="Q5" s="561"/>
      <c r="R5" s="561"/>
      <c r="S5" s="561"/>
      <c r="T5" s="561"/>
      <c r="U5" s="561"/>
    </row>
    <row r="6" spans="1:21" x14ac:dyDescent="0.3">
      <c r="A6" s="222" t="s">
        <v>290</v>
      </c>
      <c r="B6" s="328">
        <f t="shared" si="0"/>
        <v>5794.04</v>
      </c>
      <c r="C6" s="328">
        <f t="shared" ref="C6:C69" si="1">ROUND(((D6*1.02*0.85)+(D6*0.15)),2)</f>
        <v>5697.19</v>
      </c>
      <c r="D6" s="405">
        <v>5601.96</v>
      </c>
      <c r="E6" s="328">
        <f t="shared" ref="E6:E69" si="2">ROUND(((F6*1.02*0.85)+(F6*0.15)),2)</f>
        <v>5508.32</v>
      </c>
      <c r="F6" s="328">
        <v>5416.24</v>
      </c>
      <c r="G6" s="328">
        <v>5325.7</v>
      </c>
      <c r="H6" s="114">
        <v>5236.68</v>
      </c>
      <c r="I6" s="356">
        <v>5149.1400000000003</v>
      </c>
      <c r="J6" s="247">
        <v>5063.07</v>
      </c>
      <c r="K6" s="223">
        <f>3509.72+1468.72</f>
        <v>4978.4399999999996</v>
      </c>
      <c r="N6" s="561"/>
      <c r="O6" s="561"/>
      <c r="P6" s="561"/>
      <c r="Q6" s="561"/>
      <c r="R6" s="561"/>
      <c r="S6" s="561"/>
      <c r="T6" s="561"/>
      <c r="U6" s="561"/>
    </row>
    <row r="7" spans="1:21" x14ac:dyDescent="0.3">
      <c r="A7" s="222" t="s">
        <v>291</v>
      </c>
      <c r="B7" s="328">
        <f t="shared" si="0"/>
        <v>5185.5200000000004</v>
      </c>
      <c r="C7" s="328">
        <f t="shared" si="1"/>
        <v>5098.84</v>
      </c>
      <c r="D7" s="405">
        <v>5013.6099999999997</v>
      </c>
      <c r="E7" s="328">
        <f t="shared" si="2"/>
        <v>4929.8</v>
      </c>
      <c r="F7" s="328">
        <v>4847.3900000000003</v>
      </c>
      <c r="G7" s="328">
        <v>4766.3599999999997</v>
      </c>
      <c r="H7" s="114">
        <v>4686.6899999999996</v>
      </c>
      <c r="I7" s="356">
        <v>4608.3500000000004</v>
      </c>
      <c r="J7" s="247">
        <v>4531.32</v>
      </c>
      <c r="K7" s="223">
        <v>4455.58</v>
      </c>
      <c r="N7" s="561"/>
      <c r="O7" s="561"/>
      <c r="P7" s="561"/>
      <c r="Q7" s="561"/>
      <c r="R7" s="561"/>
      <c r="S7" s="561"/>
      <c r="T7" s="561"/>
      <c r="U7" s="561"/>
    </row>
    <row r="8" spans="1:21" x14ac:dyDescent="0.3">
      <c r="A8" s="222" t="s">
        <v>292</v>
      </c>
      <c r="B8" s="328">
        <f t="shared" si="0"/>
        <v>2680.23</v>
      </c>
      <c r="C8" s="328">
        <f t="shared" si="1"/>
        <v>2635.43</v>
      </c>
      <c r="D8" s="405">
        <v>2591.38</v>
      </c>
      <c r="E8" s="328">
        <f t="shared" si="2"/>
        <v>2548.06</v>
      </c>
      <c r="F8" s="328">
        <v>2505.4699999999998</v>
      </c>
      <c r="G8" s="328">
        <v>2463.59</v>
      </c>
      <c r="H8" s="114">
        <v>2422.41</v>
      </c>
      <c r="I8" s="356">
        <v>2381.92</v>
      </c>
      <c r="J8" s="247">
        <v>2342.1</v>
      </c>
      <c r="K8" s="223">
        <v>2302.9499999999998</v>
      </c>
    </row>
    <row r="9" spans="1:21" x14ac:dyDescent="0.3">
      <c r="A9" s="222" t="s">
        <v>293</v>
      </c>
      <c r="B9" s="328">
        <f t="shared" si="0"/>
        <v>3001.35</v>
      </c>
      <c r="C9" s="328">
        <f t="shared" si="1"/>
        <v>2951.18</v>
      </c>
      <c r="D9" s="405">
        <v>2901.85</v>
      </c>
      <c r="E9" s="328">
        <f t="shared" si="2"/>
        <v>2853.34</v>
      </c>
      <c r="F9" s="328">
        <v>2805.64</v>
      </c>
      <c r="G9" s="328">
        <v>2758.74</v>
      </c>
      <c r="H9" s="114">
        <v>2712.63</v>
      </c>
      <c r="I9" s="356">
        <v>2667.29</v>
      </c>
      <c r="J9" s="247">
        <v>2622.7</v>
      </c>
      <c r="K9" s="223">
        <v>2578.86</v>
      </c>
      <c r="O9" s="23">
        <v>1132300.6100000001</v>
      </c>
      <c r="P9" t="s">
        <v>294</v>
      </c>
    </row>
    <row r="10" spans="1:21" x14ac:dyDescent="0.3">
      <c r="A10" s="222" t="s">
        <v>295</v>
      </c>
      <c r="B10" s="328">
        <f t="shared" si="0"/>
        <v>2281.46</v>
      </c>
      <c r="C10" s="328">
        <f t="shared" si="1"/>
        <v>2243.3200000000002</v>
      </c>
      <c r="D10" s="405">
        <v>2205.8200000000002</v>
      </c>
      <c r="E10" s="328">
        <f t="shared" si="2"/>
        <v>2168.9499999999998</v>
      </c>
      <c r="F10" s="328">
        <v>2132.69</v>
      </c>
      <c r="G10" s="328">
        <v>2097.04</v>
      </c>
      <c r="H10" s="114">
        <v>2061.9899999999998</v>
      </c>
      <c r="I10" s="356">
        <v>2027.52</v>
      </c>
      <c r="J10" s="247">
        <v>1993.63</v>
      </c>
      <c r="K10" s="223">
        <v>1960.3</v>
      </c>
      <c r="O10" s="271">
        <v>1141898.31</v>
      </c>
      <c r="P10" t="s">
        <v>296</v>
      </c>
    </row>
    <row r="11" spans="1:21" x14ac:dyDescent="0.3">
      <c r="A11" s="222" t="s">
        <v>297</v>
      </c>
      <c r="B11" s="328">
        <f t="shared" si="0"/>
        <v>1208.77</v>
      </c>
      <c r="C11" s="328">
        <f t="shared" si="1"/>
        <v>1188.56</v>
      </c>
      <c r="D11" s="405">
        <v>1168.69</v>
      </c>
      <c r="E11" s="328">
        <f t="shared" si="2"/>
        <v>1149.1500000000001</v>
      </c>
      <c r="F11" s="328">
        <v>1129.94</v>
      </c>
      <c r="G11" s="328">
        <v>1111.05</v>
      </c>
      <c r="H11" s="114">
        <v>1092.48</v>
      </c>
      <c r="I11" s="356">
        <v>1074.22</v>
      </c>
      <c r="J11" s="247">
        <v>1056.26</v>
      </c>
      <c r="K11" s="223">
        <v>1038.5999999999999</v>
      </c>
      <c r="O11" s="23"/>
    </row>
    <row r="12" spans="1:21" x14ac:dyDescent="0.3">
      <c r="A12" s="222" t="s">
        <v>298</v>
      </c>
      <c r="B12" s="328">
        <f t="shared" si="0"/>
        <v>43923.45</v>
      </c>
      <c r="C12" s="328">
        <f t="shared" si="1"/>
        <v>43189.23</v>
      </c>
      <c r="D12" s="405">
        <v>42467.29</v>
      </c>
      <c r="E12" s="328">
        <f t="shared" si="2"/>
        <v>41757.410000000003</v>
      </c>
      <c r="F12" s="328">
        <v>41059.4</v>
      </c>
      <c r="G12" s="328">
        <v>40373.06</v>
      </c>
      <c r="H12" s="114">
        <v>39698.19</v>
      </c>
      <c r="I12" s="356">
        <v>39034.6</v>
      </c>
      <c r="J12" s="247">
        <v>38382.1</v>
      </c>
      <c r="K12" s="223">
        <v>37740.51</v>
      </c>
    </row>
    <row r="13" spans="1:21" x14ac:dyDescent="0.3">
      <c r="A13" s="222" t="s">
        <v>299</v>
      </c>
      <c r="B13" s="328">
        <f t="shared" si="0"/>
        <v>3152.37</v>
      </c>
      <c r="C13" s="328">
        <f t="shared" si="1"/>
        <v>3099.68</v>
      </c>
      <c r="D13" s="405">
        <v>3047.87</v>
      </c>
      <c r="E13" s="328">
        <f t="shared" si="2"/>
        <v>2996.92</v>
      </c>
      <c r="F13" s="328">
        <v>2946.82</v>
      </c>
      <c r="G13" s="328">
        <v>2897.56</v>
      </c>
      <c r="H13" s="114">
        <v>2849.12</v>
      </c>
      <c r="I13" s="356">
        <v>2801.49</v>
      </c>
      <c r="J13" s="247">
        <v>2754.66</v>
      </c>
      <c r="K13" s="223">
        <v>2708.61</v>
      </c>
    </row>
    <row r="14" spans="1:21" x14ac:dyDescent="0.3">
      <c r="A14" s="222" t="s">
        <v>300</v>
      </c>
      <c r="B14" s="328">
        <f t="shared" si="0"/>
        <v>1740.41</v>
      </c>
      <c r="C14" s="328">
        <f t="shared" si="1"/>
        <v>1711.32</v>
      </c>
      <c r="D14" s="405">
        <v>1682.71</v>
      </c>
      <c r="E14" s="328">
        <f t="shared" si="2"/>
        <v>1654.58</v>
      </c>
      <c r="F14" s="328">
        <v>1626.92</v>
      </c>
      <c r="G14" s="328">
        <v>1599.72</v>
      </c>
      <c r="H14" s="114">
        <v>1572.98</v>
      </c>
      <c r="I14" s="356">
        <v>1546.69</v>
      </c>
      <c r="J14" s="247">
        <v>1520.84</v>
      </c>
      <c r="K14" s="223">
        <v>1495.42</v>
      </c>
    </row>
    <row r="15" spans="1:21" x14ac:dyDescent="0.3">
      <c r="A15" s="222" t="s">
        <v>301</v>
      </c>
      <c r="B15" s="328">
        <f t="shared" si="0"/>
        <v>2924.33</v>
      </c>
      <c r="C15" s="328">
        <f t="shared" si="1"/>
        <v>2875.45</v>
      </c>
      <c r="D15" s="405">
        <v>2827.38</v>
      </c>
      <c r="E15" s="328">
        <f t="shared" si="2"/>
        <v>2780.12</v>
      </c>
      <c r="F15" s="328">
        <v>2733.65</v>
      </c>
      <c r="G15" s="328">
        <v>2687.95</v>
      </c>
      <c r="H15" s="114">
        <v>2643.02</v>
      </c>
      <c r="I15" s="356">
        <v>2598.84</v>
      </c>
      <c r="J15" s="247">
        <v>2555.4</v>
      </c>
      <c r="K15" s="223">
        <v>2512.6799999999998</v>
      </c>
    </row>
    <row r="16" spans="1:21" x14ac:dyDescent="0.3">
      <c r="A16" s="222" t="s">
        <v>302</v>
      </c>
      <c r="B16" s="328">
        <f t="shared" si="0"/>
        <v>1742.25</v>
      </c>
      <c r="C16" s="328">
        <f t="shared" si="1"/>
        <v>1713.13</v>
      </c>
      <c r="D16" s="405">
        <v>1684.49</v>
      </c>
      <c r="E16" s="328">
        <f t="shared" si="2"/>
        <v>1656.33</v>
      </c>
      <c r="F16" s="328">
        <v>1628.64</v>
      </c>
      <c r="G16" s="328">
        <v>1601.42</v>
      </c>
      <c r="H16" s="114">
        <v>1574.65</v>
      </c>
      <c r="I16" s="356">
        <v>1548.33</v>
      </c>
      <c r="J16" s="247">
        <v>1522.45</v>
      </c>
      <c r="K16" s="223">
        <v>1497</v>
      </c>
    </row>
    <row r="17" spans="1:11" x14ac:dyDescent="0.3">
      <c r="A17" s="222" t="s">
        <v>303</v>
      </c>
      <c r="B17" s="328">
        <f t="shared" si="0"/>
        <v>7746.18</v>
      </c>
      <c r="C17" s="328">
        <f t="shared" si="1"/>
        <v>7616.7</v>
      </c>
      <c r="D17" s="405">
        <v>7489.38</v>
      </c>
      <c r="E17" s="328">
        <f t="shared" si="2"/>
        <v>7364.19</v>
      </c>
      <c r="F17" s="328">
        <v>7241.09</v>
      </c>
      <c r="G17" s="328">
        <v>7120.05</v>
      </c>
      <c r="H17" s="114">
        <v>7001.03</v>
      </c>
      <c r="I17" s="356">
        <v>6884</v>
      </c>
      <c r="J17" s="247">
        <v>6768.93</v>
      </c>
      <c r="K17" s="223">
        <v>6655.78</v>
      </c>
    </row>
    <row r="18" spans="1:11" x14ac:dyDescent="0.3">
      <c r="A18" s="222" t="s">
        <v>304</v>
      </c>
      <c r="B18" s="328">
        <f t="shared" si="0"/>
        <v>2742.69</v>
      </c>
      <c r="C18" s="328">
        <f t="shared" si="1"/>
        <v>2696.84</v>
      </c>
      <c r="D18" s="405">
        <v>2651.76</v>
      </c>
      <c r="E18" s="328">
        <f t="shared" si="2"/>
        <v>2607.4299999999998</v>
      </c>
      <c r="F18" s="328">
        <v>2563.84</v>
      </c>
      <c r="G18" s="328">
        <v>2520.98</v>
      </c>
      <c r="H18" s="114">
        <v>2478.84</v>
      </c>
      <c r="I18" s="356">
        <v>2437.4</v>
      </c>
      <c r="J18" s="247">
        <v>2396.66</v>
      </c>
      <c r="K18" s="223">
        <v>2356.6</v>
      </c>
    </row>
    <row r="19" spans="1:11" x14ac:dyDescent="0.3">
      <c r="A19" s="222" t="s">
        <v>305</v>
      </c>
      <c r="B19" s="328">
        <f t="shared" si="0"/>
        <v>2130.5</v>
      </c>
      <c r="C19" s="328">
        <f t="shared" si="1"/>
        <v>2094.89</v>
      </c>
      <c r="D19" s="405">
        <v>2059.87</v>
      </c>
      <c r="E19" s="328">
        <f t="shared" si="2"/>
        <v>2025.44</v>
      </c>
      <c r="F19" s="328">
        <v>1991.58</v>
      </c>
      <c r="G19" s="328">
        <v>1958.29</v>
      </c>
      <c r="H19" s="114">
        <v>1925.56</v>
      </c>
      <c r="I19" s="356">
        <v>1893.37</v>
      </c>
      <c r="J19" s="247">
        <v>1861.72</v>
      </c>
      <c r="K19" s="223">
        <v>1830.6</v>
      </c>
    </row>
    <row r="20" spans="1:11" x14ac:dyDescent="0.3">
      <c r="A20" s="222" t="s">
        <v>306</v>
      </c>
      <c r="B20" s="328">
        <f t="shared" si="0"/>
        <v>602.9</v>
      </c>
      <c r="C20" s="328">
        <f t="shared" si="1"/>
        <v>592.82000000000005</v>
      </c>
      <c r="D20" s="405">
        <v>582.91</v>
      </c>
      <c r="E20" s="328">
        <f t="shared" si="2"/>
        <v>573.16999999999996</v>
      </c>
      <c r="F20" s="328">
        <v>563.59</v>
      </c>
      <c r="G20" s="328">
        <v>554.16999999999996</v>
      </c>
      <c r="H20" s="114">
        <v>544.91</v>
      </c>
      <c r="I20" s="356">
        <v>535.79999999999995</v>
      </c>
      <c r="J20" s="247">
        <v>526.84</v>
      </c>
      <c r="K20" s="223">
        <v>518.03</v>
      </c>
    </row>
    <row r="21" spans="1:11" x14ac:dyDescent="0.3">
      <c r="A21" s="222" t="s">
        <v>307</v>
      </c>
      <c r="B21" s="328">
        <f t="shared" si="0"/>
        <v>4586.25</v>
      </c>
      <c r="C21" s="328">
        <f t="shared" si="1"/>
        <v>4509.59</v>
      </c>
      <c r="D21" s="405">
        <v>4434.21</v>
      </c>
      <c r="E21" s="328">
        <f t="shared" si="2"/>
        <v>4360.09</v>
      </c>
      <c r="F21" s="328">
        <v>4287.21</v>
      </c>
      <c r="G21" s="328">
        <v>4215.55</v>
      </c>
      <c r="H21" s="114">
        <v>4145.08</v>
      </c>
      <c r="I21" s="356">
        <v>4075.79</v>
      </c>
      <c r="J21" s="247">
        <v>4007.66</v>
      </c>
      <c r="K21" s="223">
        <v>3940.67</v>
      </c>
    </row>
    <row r="22" spans="1:11" x14ac:dyDescent="0.3">
      <c r="A22" s="222" t="s">
        <v>308</v>
      </c>
      <c r="B22" s="328">
        <f t="shared" si="0"/>
        <v>3137.87</v>
      </c>
      <c r="C22" s="328">
        <f t="shared" si="1"/>
        <v>3085.42</v>
      </c>
      <c r="D22" s="405">
        <v>3033.84</v>
      </c>
      <c r="E22" s="328">
        <f t="shared" si="2"/>
        <v>2983.13</v>
      </c>
      <c r="F22" s="328">
        <v>2933.26</v>
      </c>
      <c r="G22" s="328">
        <v>2884.23</v>
      </c>
      <c r="H22" s="114">
        <v>2836.02</v>
      </c>
      <c r="I22" s="356">
        <v>2788.61</v>
      </c>
      <c r="J22" s="247">
        <v>2742</v>
      </c>
      <c r="K22" s="223">
        <v>2696.17</v>
      </c>
    </row>
    <row r="23" spans="1:11" x14ac:dyDescent="0.3">
      <c r="A23" s="222" t="s">
        <v>309</v>
      </c>
      <c r="B23" s="328">
        <f t="shared" si="0"/>
        <v>3893.79</v>
      </c>
      <c r="C23" s="328">
        <f t="shared" si="1"/>
        <v>3828.7</v>
      </c>
      <c r="D23" s="405">
        <v>3764.7</v>
      </c>
      <c r="E23" s="328">
        <f t="shared" si="2"/>
        <v>3701.77</v>
      </c>
      <c r="F23" s="328">
        <v>3639.89</v>
      </c>
      <c r="G23" s="328">
        <v>3579.05</v>
      </c>
      <c r="H23" s="114">
        <v>3519.22</v>
      </c>
      <c r="I23" s="356">
        <v>3460.39</v>
      </c>
      <c r="J23" s="247">
        <v>3402.55</v>
      </c>
      <c r="K23" s="223">
        <v>3345.67</v>
      </c>
    </row>
    <row r="24" spans="1:11" x14ac:dyDescent="0.3">
      <c r="A24" s="222" t="s">
        <v>310</v>
      </c>
      <c r="B24" s="328">
        <f t="shared" si="0"/>
        <v>6017.19</v>
      </c>
      <c r="C24" s="328">
        <f t="shared" si="1"/>
        <v>5916.61</v>
      </c>
      <c r="D24" s="405">
        <v>5817.71</v>
      </c>
      <c r="E24" s="328">
        <f t="shared" si="2"/>
        <v>5720.46</v>
      </c>
      <c r="F24" s="328">
        <v>5624.84</v>
      </c>
      <c r="G24" s="328">
        <v>5530.82</v>
      </c>
      <c r="H24" s="114">
        <v>5438.37</v>
      </c>
      <c r="I24" s="356">
        <v>5347.46</v>
      </c>
      <c r="J24" s="247">
        <v>5258.07</v>
      </c>
      <c r="K24" s="223">
        <v>5170.18</v>
      </c>
    </row>
    <row r="25" spans="1:11" x14ac:dyDescent="0.3">
      <c r="A25" s="222" t="s">
        <v>311</v>
      </c>
      <c r="B25" s="328">
        <f t="shared" si="0"/>
        <v>1932.2</v>
      </c>
      <c r="C25" s="328">
        <f t="shared" si="1"/>
        <v>1899.9</v>
      </c>
      <c r="D25" s="405">
        <v>1868.14</v>
      </c>
      <c r="E25" s="328">
        <f t="shared" si="2"/>
        <v>1836.91</v>
      </c>
      <c r="F25" s="328">
        <v>1806.2</v>
      </c>
      <c r="G25" s="328">
        <v>1776.01</v>
      </c>
      <c r="H25" s="114">
        <v>1746.32</v>
      </c>
      <c r="I25" s="356">
        <v>1717.13</v>
      </c>
      <c r="J25" s="247">
        <v>1688.43</v>
      </c>
      <c r="K25" s="223">
        <v>1660.21</v>
      </c>
    </row>
    <row r="26" spans="1:11" x14ac:dyDescent="0.3">
      <c r="A26" s="222" t="s">
        <v>312</v>
      </c>
      <c r="B26" s="328">
        <f t="shared" si="0"/>
        <v>1210.44</v>
      </c>
      <c r="C26" s="328">
        <f t="shared" si="1"/>
        <v>1190.21</v>
      </c>
      <c r="D26" s="405">
        <v>1170.31</v>
      </c>
      <c r="E26" s="328">
        <f t="shared" si="2"/>
        <v>1150.75</v>
      </c>
      <c r="F26" s="328">
        <v>1131.51</v>
      </c>
      <c r="G26" s="328">
        <v>1112.5999999999999</v>
      </c>
      <c r="H26" s="114">
        <v>1094</v>
      </c>
      <c r="I26" s="356">
        <v>1075.71</v>
      </c>
      <c r="J26" s="247">
        <v>1057.73</v>
      </c>
      <c r="K26" s="223">
        <v>1040.05</v>
      </c>
    </row>
    <row r="27" spans="1:11" x14ac:dyDescent="0.3">
      <c r="A27" s="222" t="s">
        <v>313</v>
      </c>
      <c r="B27" s="328">
        <f t="shared" si="0"/>
        <v>10305.290000000001</v>
      </c>
      <c r="C27" s="328">
        <f t="shared" si="1"/>
        <v>10133.030000000001</v>
      </c>
      <c r="D27" s="405">
        <v>9963.65</v>
      </c>
      <c r="E27" s="328">
        <f t="shared" si="2"/>
        <v>9797.1</v>
      </c>
      <c r="F27" s="328">
        <v>9633.33</v>
      </c>
      <c r="G27" s="328">
        <v>9472.2999999999993</v>
      </c>
      <c r="H27" s="114">
        <v>9313.9599999999991</v>
      </c>
      <c r="I27" s="356">
        <v>9158.27</v>
      </c>
      <c r="J27" s="247">
        <v>9005.18</v>
      </c>
      <c r="K27" s="223">
        <v>8854.65</v>
      </c>
    </row>
    <row r="28" spans="1:11" x14ac:dyDescent="0.3">
      <c r="A28" s="222" t="s">
        <v>314</v>
      </c>
      <c r="B28" s="328">
        <f t="shared" si="0"/>
        <v>2240.46</v>
      </c>
      <c r="C28" s="328">
        <f t="shared" si="1"/>
        <v>2203.0100000000002</v>
      </c>
      <c r="D28" s="405">
        <v>2166.1799999999998</v>
      </c>
      <c r="E28" s="328">
        <f t="shared" si="2"/>
        <v>2129.9699999999998</v>
      </c>
      <c r="F28" s="328">
        <v>2094.37</v>
      </c>
      <c r="G28" s="328">
        <v>2059.36</v>
      </c>
      <c r="H28" s="114">
        <v>2024.94</v>
      </c>
      <c r="I28" s="356">
        <v>1991.09</v>
      </c>
      <c r="J28" s="247">
        <v>1957.81</v>
      </c>
      <c r="K28" s="223">
        <v>1925.08</v>
      </c>
    </row>
    <row r="29" spans="1:11" x14ac:dyDescent="0.3">
      <c r="A29" s="222" t="s">
        <v>315</v>
      </c>
      <c r="B29" s="328">
        <f t="shared" si="0"/>
        <v>3092.34</v>
      </c>
      <c r="C29" s="328">
        <f t="shared" si="1"/>
        <v>3040.65</v>
      </c>
      <c r="D29" s="405">
        <v>2989.82</v>
      </c>
      <c r="E29" s="328">
        <f t="shared" si="2"/>
        <v>2939.84</v>
      </c>
      <c r="F29" s="328">
        <v>2890.7</v>
      </c>
      <c r="G29" s="328">
        <v>2842.38</v>
      </c>
      <c r="H29" s="114">
        <v>2794.87</v>
      </c>
      <c r="I29" s="356">
        <v>2748.15</v>
      </c>
      <c r="J29" s="247">
        <v>2702.21</v>
      </c>
      <c r="K29" s="223">
        <v>2657.04</v>
      </c>
    </row>
    <row r="30" spans="1:11" x14ac:dyDescent="0.3">
      <c r="A30" s="222" t="s">
        <v>316</v>
      </c>
      <c r="B30" s="328">
        <f t="shared" si="0"/>
        <v>2285.7399999999998</v>
      </c>
      <c r="C30" s="328">
        <f t="shared" si="1"/>
        <v>2247.5300000000002</v>
      </c>
      <c r="D30" s="405">
        <v>2209.96</v>
      </c>
      <c r="E30" s="328">
        <f t="shared" si="2"/>
        <v>2173.02</v>
      </c>
      <c r="F30" s="328">
        <v>2136.6999999999998</v>
      </c>
      <c r="G30" s="328">
        <v>2100.98</v>
      </c>
      <c r="H30" s="114">
        <v>2065.86</v>
      </c>
      <c r="I30" s="356">
        <v>2031.33</v>
      </c>
      <c r="J30" s="247">
        <v>1997.37</v>
      </c>
      <c r="K30" s="223">
        <v>1963.98</v>
      </c>
    </row>
    <row r="31" spans="1:11" x14ac:dyDescent="0.3">
      <c r="A31" s="222" t="s">
        <v>317</v>
      </c>
      <c r="B31" s="328">
        <f t="shared" si="0"/>
        <v>512.89</v>
      </c>
      <c r="C31" s="328">
        <f t="shared" si="1"/>
        <v>504.32</v>
      </c>
      <c r="D31" s="405">
        <v>495.89</v>
      </c>
      <c r="E31" s="328">
        <f t="shared" si="2"/>
        <v>487.6</v>
      </c>
      <c r="F31" s="328">
        <v>479.45</v>
      </c>
      <c r="G31" s="328">
        <v>471.44</v>
      </c>
      <c r="H31" s="114">
        <v>463.56</v>
      </c>
      <c r="I31" s="356">
        <v>455.81</v>
      </c>
      <c r="J31" s="247">
        <v>448.19</v>
      </c>
      <c r="K31" s="223">
        <v>440.7</v>
      </c>
    </row>
    <row r="32" spans="1:11" x14ac:dyDescent="0.3">
      <c r="A32" s="222" t="s">
        <v>318</v>
      </c>
      <c r="B32" s="328">
        <f t="shared" si="0"/>
        <v>9885.2000000000007</v>
      </c>
      <c r="C32" s="328">
        <f t="shared" si="1"/>
        <v>9719.9599999999991</v>
      </c>
      <c r="D32" s="405">
        <v>9557.48</v>
      </c>
      <c r="E32" s="328">
        <f t="shared" si="2"/>
        <v>9397.7199999999993</v>
      </c>
      <c r="F32" s="328">
        <v>9240.6299999999992</v>
      </c>
      <c r="G32" s="328">
        <v>9086.17</v>
      </c>
      <c r="H32" s="114">
        <v>8934.2900000000009</v>
      </c>
      <c r="I32" s="356">
        <v>8784.9500000000007</v>
      </c>
      <c r="J32" s="247">
        <v>8638.1</v>
      </c>
      <c r="K32" s="223">
        <v>8493.7099999999991</v>
      </c>
    </row>
    <row r="33" spans="1:11" x14ac:dyDescent="0.3">
      <c r="A33" s="222" t="s">
        <v>319</v>
      </c>
      <c r="B33" s="328">
        <f t="shared" si="0"/>
        <v>2282.63</v>
      </c>
      <c r="C33" s="328">
        <f t="shared" si="1"/>
        <v>2244.4699999999998</v>
      </c>
      <c r="D33" s="405">
        <v>2206.9499999999998</v>
      </c>
      <c r="E33" s="328">
        <f t="shared" si="2"/>
        <v>2170.06</v>
      </c>
      <c r="F33" s="328">
        <v>2133.79</v>
      </c>
      <c r="G33" s="328">
        <v>2098.12</v>
      </c>
      <c r="H33" s="114">
        <v>2063.0500000000002</v>
      </c>
      <c r="I33" s="356">
        <v>2028.56</v>
      </c>
      <c r="J33" s="247">
        <v>1994.65</v>
      </c>
      <c r="K33" s="223">
        <v>1961.31</v>
      </c>
    </row>
    <row r="34" spans="1:11" x14ac:dyDescent="0.3">
      <c r="A34" s="222" t="s">
        <v>320</v>
      </c>
      <c r="B34" s="328">
        <f t="shared" si="0"/>
        <v>6472.2</v>
      </c>
      <c r="C34" s="328">
        <f t="shared" si="1"/>
        <v>6364.01</v>
      </c>
      <c r="D34" s="405">
        <v>6257.63</v>
      </c>
      <c r="E34" s="328">
        <f t="shared" si="2"/>
        <v>6153.03</v>
      </c>
      <c r="F34" s="328">
        <v>6050.18</v>
      </c>
      <c r="G34" s="328">
        <v>5949.05</v>
      </c>
      <c r="H34" s="114">
        <v>5849.61</v>
      </c>
      <c r="I34" s="356">
        <v>5751.83</v>
      </c>
      <c r="J34" s="247">
        <v>5655.68</v>
      </c>
      <c r="K34" s="223">
        <v>5561.14</v>
      </c>
    </row>
    <row r="35" spans="1:11" x14ac:dyDescent="0.3">
      <c r="A35" s="222" t="s">
        <v>321</v>
      </c>
      <c r="B35" s="328">
        <f t="shared" si="0"/>
        <v>2977.78</v>
      </c>
      <c r="C35" s="328">
        <f t="shared" si="1"/>
        <v>2928</v>
      </c>
      <c r="D35" s="405">
        <v>2879.06</v>
      </c>
      <c r="E35" s="328">
        <f t="shared" si="2"/>
        <v>2830.93</v>
      </c>
      <c r="F35" s="328">
        <v>2783.61</v>
      </c>
      <c r="G35" s="328">
        <v>2737.08</v>
      </c>
      <c r="H35" s="114">
        <v>2691.33</v>
      </c>
      <c r="I35" s="356">
        <v>2646.34</v>
      </c>
      <c r="J35" s="247">
        <v>2602.1</v>
      </c>
      <c r="K35" s="223">
        <v>2558.6</v>
      </c>
    </row>
    <row r="36" spans="1:11" x14ac:dyDescent="0.3">
      <c r="A36" s="222" t="s">
        <v>322</v>
      </c>
      <c r="B36" s="328">
        <f t="shared" si="0"/>
        <v>2494.48</v>
      </c>
      <c r="C36" s="328">
        <f t="shared" si="1"/>
        <v>2452.7800000000002</v>
      </c>
      <c r="D36" s="405">
        <v>2411.7800000000002</v>
      </c>
      <c r="E36" s="328">
        <f t="shared" si="2"/>
        <v>2371.4699999999998</v>
      </c>
      <c r="F36" s="328">
        <v>2331.83</v>
      </c>
      <c r="G36" s="328">
        <v>2292.85</v>
      </c>
      <c r="H36" s="114">
        <v>2254.52</v>
      </c>
      <c r="I36" s="356">
        <v>2216.83</v>
      </c>
      <c r="J36" s="247">
        <v>2179.77</v>
      </c>
      <c r="K36" s="223">
        <v>2143.33</v>
      </c>
    </row>
    <row r="37" spans="1:11" x14ac:dyDescent="0.3">
      <c r="A37" s="222" t="s">
        <v>323</v>
      </c>
      <c r="B37" s="328">
        <f t="shared" si="0"/>
        <v>2646.06</v>
      </c>
      <c r="C37" s="328">
        <f t="shared" si="1"/>
        <v>2601.83</v>
      </c>
      <c r="D37" s="405">
        <v>2558.34</v>
      </c>
      <c r="E37" s="328">
        <f t="shared" si="2"/>
        <v>2515.58</v>
      </c>
      <c r="F37" s="328">
        <v>2473.5300000000002</v>
      </c>
      <c r="G37" s="328">
        <v>2432.1799999999998</v>
      </c>
      <c r="H37" s="114">
        <v>2391.52</v>
      </c>
      <c r="I37" s="356">
        <v>2351.54</v>
      </c>
      <c r="J37" s="247">
        <v>2312.23</v>
      </c>
      <c r="K37" s="223">
        <v>2273.58</v>
      </c>
    </row>
    <row r="38" spans="1:11" x14ac:dyDescent="0.3">
      <c r="A38" s="222" t="s">
        <v>324</v>
      </c>
      <c r="B38" s="328">
        <f t="shared" si="0"/>
        <v>2877.62</v>
      </c>
      <c r="C38" s="328">
        <f t="shared" si="1"/>
        <v>2829.52</v>
      </c>
      <c r="D38" s="405">
        <v>2782.22</v>
      </c>
      <c r="E38" s="328">
        <f t="shared" si="2"/>
        <v>2735.71</v>
      </c>
      <c r="F38" s="328">
        <v>2689.98</v>
      </c>
      <c r="G38" s="328">
        <v>2645.01</v>
      </c>
      <c r="H38" s="114">
        <v>2600.8000000000002</v>
      </c>
      <c r="I38" s="356">
        <v>2557.33</v>
      </c>
      <c r="J38" s="247">
        <v>2514.58</v>
      </c>
      <c r="K38" s="223">
        <v>2472.5500000000002</v>
      </c>
    </row>
    <row r="39" spans="1:11" x14ac:dyDescent="0.3">
      <c r="A39" s="222" t="s">
        <v>325</v>
      </c>
      <c r="B39" s="328">
        <f t="shared" si="0"/>
        <v>4571.5600000000004</v>
      </c>
      <c r="C39" s="328">
        <f t="shared" si="1"/>
        <v>4495.1400000000003</v>
      </c>
      <c r="D39" s="405">
        <v>4420</v>
      </c>
      <c r="E39" s="328">
        <f t="shared" si="2"/>
        <v>4346.12</v>
      </c>
      <c r="F39" s="328">
        <v>4273.47</v>
      </c>
      <c r="G39" s="328">
        <v>4202.04</v>
      </c>
      <c r="H39" s="114">
        <v>4131.8</v>
      </c>
      <c r="I39" s="356">
        <v>4062.73</v>
      </c>
      <c r="J39" s="247">
        <v>3994.82</v>
      </c>
      <c r="K39" s="223">
        <v>3928.04</v>
      </c>
    </row>
    <row r="40" spans="1:11" x14ac:dyDescent="0.3">
      <c r="A40" s="222" t="s">
        <v>326</v>
      </c>
      <c r="B40" s="328">
        <f t="shared" si="0"/>
        <v>2584.7800000000002</v>
      </c>
      <c r="C40" s="328">
        <f t="shared" si="1"/>
        <v>2541.5700000000002</v>
      </c>
      <c r="D40" s="405">
        <v>2499.09</v>
      </c>
      <c r="E40" s="328">
        <f t="shared" si="2"/>
        <v>2457.3200000000002</v>
      </c>
      <c r="F40" s="328">
        <v>2416.2399999999998</v>
      </c>
      <c r="G40" s="328">
        <v>2375.85</v>
      </c>
      <c r="H40" s="114">
        <v>2336.14</v>
      </c>
      <c r="I40" s="356">
        <v>2297.09</v>
      </c>
      <c r="J40" s="247">
        <v>2258.69</v>
      </c>
      <c r="K40" s="223">
        <v>2220.9299999999998</v>
      </c>
    </row>
    <row r="41" spans="1:11" x14ac:dyDescent="0.3">
      <c r="A41" s="222" t="s">
        <v>327</v>
      </c>
      <c r="B41" s="328">
        <f t="shared" si="0"/>
        <v>1932.9</v>
      </c>
      <c r="C41" s="328">
        <f t="shared" si="1"/>
        <v>1900.59</v>
      </c>
      <c r="D41" s="405">
        <v>1868.82</v>
      </c>
      <c r="E41" s="328">
        <f t="shared" si="2"/>
        <v>1837.58</v>
      </c>
      <c r="F41" s="328">
        <v>1806.86</v>
      </c>
      <c r="G41" s="328">
        <v>1776.66</v>
      </c>
      <c r="H41" s="114">
        <v>1746.96</v>
      </c>
      <c r="I41" s="356">
        <v>1717.76</v>
      </c>
      <c r="J41" s="247">
        <v>1689.05</v>
      </c>
      <c r="K41" s="223">
        <v>1660.82</v>
      </c>
    </row>
    <row r="42" spans="1:11" x14ac:dyDescent="0.3">
      <c r="A42" s="222" t="s">
        <v>328</v>
      </c>
      <c r="B42" s="328">
        <f t="shared" si="0"/>
        <v>4058.38</v>
      </c>
      <c r="C42" s="328">
        <f t="shared" si="1"/>
        <v>3990.54</v>
      </c>
      <c r="D42" s="405">
        <v>3923.83</v>
      </c>
      <c r="E42" s="328">
        <f t="shared" si="2"/>
        <v>3858.24</v>
      </c>
      <c r="F42" s="328">
        <v>3793.75</v>
      </c>
      <c r="G42" s="328">
        <v>3730.33</v>
      </c>
      <c r="H42" s="114">
        <v>3667.97</v>
      </c>
      <c r="I42" s="356">
        <v>3606.66</v>
      </c>
      <c r="J42" s="247">
        <v>3546.37</v>
      </c>
      <c r="K42" s="223">
        <v>3487.09</v>
      </c>
    </row>
    <row r="43" spans="1:11" x14ac:dyDescent="0.3">
      <c r="A43" s="222" t="s">
        <v>329</v>
      </c>
      <c r="B43" s="328">
        <f t="shared" si="0"/>
        <v>2227.34</v>
      </c>
      <c r="C43" s="328">
        <f t="shared" si="1"/>
        <v>2190.11</v>
      </c>
      <c r="D43" s="405">
        <v>2153.5</v>
      </c>
      <c r="E43" s="328">
        <f t="shared" si="2"/>
        <v>2117.5</v>
      </c>
      <c r="F43" s="328">
        <v>2082.1</v>
      </c>
      <c r="G43" s="328">
        <v>2047.3</v>
      </c>
      <c r="H43" s="114">
        <v>2013.08</v>
      </c>
      <c r="I43" s="356">
        <v>1979.43</v>
      </c>
      <c r="J43" s="247">
        <v>1946.34</v>
      </c>
      <c r="K43" s="223">
        <v>1913.81</v>
      </c>
    </row>
    <row r="44" spans="1:11" x14ac:dyDescent="0.3">
      <c r="A44" s="222" t="s">
        <v>330</v>
      </c>
      <c r="B44" s="328">
        <f t="shared" si="0"/>
        <v>1940.74</v>
      </c>
      <c r="C44" s="328">
        <f t="shared" si="1"/>
        <v>1908.3</v>
      </c>
      <c r="D44" s="405">
        <v>1876.4</v>
      </c>
      <c r="E44" s="328">
        <f t="shared" si="2"/>
        <v>1845.03</v>
      </c>
      <c r="F44" s="328">
        <v>1814.19</v>
      </c>
      <c r="G44" s="328">
        <v>1783.86</v>
      </c>
      <c r="H44" s="114">
        <v>1754.04</v>
      </c>
      <c r="I44" s="356">
        <v>1724.72</v>
      </c>
      <c r="J44" s="247">
        <v>1695.89</v>
      </c>
      <c r="K44" s="223">
        <v>1667.54</v>
      </c>
    </row>
    <row r="45" spans="1:11" x14ac:dyDescent="0.3">
      <c r="A45" s="222" t="s">
        <v>331</v>
      </c>
      <c r="B45" s="328">
        <f t="shared" si="0"/>
        <v>2936.39</v>
      </c>
      <c r="C45" s="328">
        <f t="shared" si="1"/>
        <v>2887.31</v>
      </c>
      <c r="D45" s="405">
        <v>2839.05</v>
      </c>
      <c r="E45" s="328">
        <f t="shared" si="2"/>
        <v>2791.59</v>
      </c>
      <c r="F45" s="328">
        <v>2744.93</v>
      </c>
      <c r="G45" s="328">
        <v>2699.05</v>
      </c>
      <c r="H45" s="114">
        <v>2653.93</v>
      </c>
      <c r="I45" s="356">
        <v>2609.5700000000002</v>
      </c>
      <c r="J45" s="247">
        <v>2565.9499999999998</v>
      </c>
      <c r="K45" s="223">
        <v>2523.06</v>
      </c>
    </row>
    <row r="46" spans="1:11" x14ac:dyDescent="0.3">
      <c r="A46" s="222" t="s">
        <v>332</v>
      </c>
      <c r="B46" s="328">
        <f t="shared" si="0"/>
        <v>7246.02</v>
      </c>
      <c r="C46" s="328">
        <f t="shared" si="1"/>
        <v>7124.9</v>
      </c>
      <c r="D46" s="405">
        <v>7005.8</v>
      </c>
      <c r="E46" s="328">
        <f t="shared" si="2"/>
        <v>6888.69</v>
      </c>
      <c r="F46" s="328">
        <v>6773.54</v>
      </c>
      <c r="G46" s="328">
        <v>6660.31</v>
      </c>
      <c r="H46" s="114">
        <v>6548.98</v>
      </c>
      <c r="I46" s="356">
        <v>6439.51</v>
      </c>
      <c r="J46" s="247">
        <v>6331.87</v>
      </c>
      <c r="K46" s="223">
        <v>6226.03</v>
      </c>
    </row>
    <row r="47" spans="1:11" x14ac:dyDescent="0.3">
      <c r="A47" s="222" t="s">
        <v>333</v>
      </c>
      <c r="B47" s="328">
        <f t="shared" si="0"/>
        <v>5782.14</v>
      </c>
      <c r="C47" s="328">
        <f t="shared" si="1"/>
        <v>5685.49</v>
      </c>
      <c r="D47" s="405">
        <v>5590.45</v>
      </c>
      <c r="E47" s="328">
        <f t="shared" si="2"/>
        <v>5497</v>
      </c>
      <c r="F47" s="328">
        <v>5405.11</v>
      </c>
      <c r="G47" s="328">
        <v>5314.76</v>
      </c>
      <c r="H47" s="114">
        <v>5225.92</v>
      </c>
      <c r="I47" s="356">
        <v>5138.5600000000004</v>
      </c>
      <c r="J47" s="247">
        <v>5052.66</v>
      </c>
      <c r="K47" s="223">
        <v>4968.2</v>
      </c>
    </row>
    <row r="48" spans="1:11" x14ac:dyDescent="0.3">
      <c r="A48" s="222" t="s">
        <v>334</v>
      </c>
      <c r="B48" s="328">
        <f t="shared" si="0"/>
        <v>3464.65</v>
      </c>
      <c r="C48" s="328">
        <f t="shared" si="1"/>
        <v>3406.74</v>
      </c>
      <c r="D48" s="405">
        <v>3349.79</v>
      </c>
      <c r="E48" s="328">
        <f t="shared" si="2"/>
        <v>3293.8</v>
      </c>
      <c r="F48" s="328">
        <v>3238.74</v>
      </c>
      <c r="G48" s="328">
        <v>3184.6</v>
      </c>
      <c r="H48" s="114">
        <v>3131.37</v>
      </c>
      <c r="I48" s="356">
        <v>3079.03</v>
      </c>
      <c r="J48" s="247">
        <v>3027.56</v>
      </c>
      <c r="K48" s="223">
        <v>2976.95</v>
      </c>
    </row>
    <row r="49" spans="1:11" x14ac:dyDescent="0.3">
      <c r="A49" s="222" t="s">
        <v>335</v>
      </c>
      <c r="B49" s="328">
        <f t="shared" si="0"/>
        <v>3066.31</v>
      </c>
      <c r="C49" s="328">
        <f t="shared" si="1"/>
        <v>3015.05</v>
      </c>
      <c r="D49" s="405">
        <v>2964.65</v>
      </c>
      <c r="E49" s="328">
        <f t="shared" si="2"/>
        <v>2915.09</v>
      </c>
      <c r="F49" s="328">
        <v>2866.36</v>
      </c>
      <c r="G49" s="328">
        <v>2818.45</v>
      </c>
      <c r="H49" s="114">
        <v>2771.34</v>
      </c>
      <c r="I49" s="356">
        <v>2725.01</v>
      </c>
      <c r="J49" s="247">
        <v>2679.46</v>
      </c>
      <c r="K49" s="223">
        <v>2634.67</v>
      </c>
    </row>
    <row r="50" spans="1:11" x14ac:dyDescent="0.3">
      <c r="A50" s="222" t="s">
        <v>336</v>
      </c>
      <c r="B50" s="328">
        <f t="shared" si="0"/>
        <v>21452.16</v>
      </c>
      <c r="C50" s="328">
        <f t="shared" si="1"/>
        <v>21093.57</v>
      </c>
      <c r="D50" s="405">
        <v>20740.97</v>
      </c>
      <c r="E50" s="328">
        <f t="shared" si="2"/>
        <v>20394.27</v>
      </c>
      <c r="F50" s="328">
        <v>20053.36</v>
      </c>
      <c r="G50" s="328">
        <v>19718.150000000001</v>
      </c>
      <c r="H50" s="114">
        <v>19388.54</v>
      </c>
      <c r="I50" s="356">
        <v>19064.439999999999</v>
      </c>
      <c r="J50" s="247">
        <v>18745.759999999998</v>
      </c>
      <c r="K50" s="223">
        <v>18432.41</v>
      </c>
    </row>
    <row r="51" spans="1:11" x14ac:dyDescent="0.3">
      <c r="A51" s="222" t="s">
        <v>337</v>
      </c>
      <c r="B51" s="328">
        <f t="shared" si="0"/>
        <v>36316.370000000003</v>
      </c>
      <c r="C51" s="328">
        <f t="shared" si="1"/>
        <v>35709.31</v>
      </c>
      <c r="D51" s="405">
        <v>35112.400000000001</v>
      </c>
      <c r="E51" s="328">
        <f t="shared" si="2"/>
        <v>34525.47</v>
      </c>
      <c r="F51" s="328">
        <v>33948.35</v>
      </c>
      <c r="G51" s="328">
        <v>33380.879999999997</v>
      </c>
      <c r="H51" s="114">
        <v>32822.89</v>
      </c>
      <c r="I51" s="356">
        <v>32274.23</v>
      </c>
      <c r="J51" s="247">
        <v>31734.74</v>
      </c>
      <c r="K51" s="223">
        <v>31204.27</v>
      </c>
    </row>
    <row r="52" spans="1:11" x14ac:dyDescent="0.3">
      <c r="A52" s="222" t="s">
        <v>338</v>
      </c>
      <c r="B52" s="328">
        <f t="shared" si="0"/>
        <v>3025.34</v>
      </c>
      <c r="C52" s="328">
        <f t="shared" si="1"/>
        <v>2974.77</v>
      </c>
      <c r="D52" s="405">
        <v>2925.04</v>
      </c>
      <c r="E52" s="328">
        <f t="shared" si="2"/>
        <v>2876.15</v>
      </c>
      <c r="F52" s="328">
        <v>2828.07</v>
      </c>
      <c r="G52" s="328">
        <v>2780.8</v>
      </c>
      <c r="H52" s="114">
        <v>2734.32</v>
      </c>
      <c r="I52" s="356">
        <v>2688.61</v>
      </c>
      <c r="J52" s="247">
        <v>2643.67</v>
      </c>
      <c r="K52" s="223">
        <v>2599.48</v>
      </c>
    </row>
    <row r="53" spans="1:11" x14ac:dyDescent="0.3">
      <c r="A53" s="222" t="s">
        <v>339</v>
      </c>
      <c r="B53" s="328">
        <f t="shared" si="0"/>
        <v>2078.4299999999998</v>
      </c>
      <c r="C53" s="328">
        <f t="shared" si="1"/>
        <v>2043.69</v>
      </c>
      <c r="D53" s="405">
        <v>2009.53</v>
      </c>
      <c r="E53" s="328">
        <f t="shared" si="2"/>
        <v>1975.94</v>
      </c>
      <c r="F53" s="328">
        <v>1942.91</v>
      </c>
      <c r="G53" s="328">
        <v>1910.43</v>
      </c>
      <c r="H53" s="114">
        <v>1878.5</v>
      </c>
      <c r="I53" s="356">
        <v>1847.1</v>
      </c>
      <c r="J53" s="247">
        <v>1816.22</v>
      </c>
      <c r="K53" s="223">
        <v>1785.86</v>
      </c>
    </row>
    <row r="54" spans="1:11" x14ac:dyDescent="0.3">
      <c r="A54" s="222" t="s">
        <v>340</v>
      </c>
      <c r="B54" s="328">
        <f t="shared" si="0"/>
        <v>1792.68</v>
      </c>
      <c r="C54" s="328">
        <f t="shared" si="1"/>
        <v>1762.71</v>
      </c>
      <c r="D54" s="405">
        <v>1733.24</v>
      </c>
      <c r="E54" s="328">
        <f t="shared" si="2"/>
        <v>1704.27</v>
      </c>
      <c r="F54" s="328">
        <v>1675.78</v>
      </c>
      <c r="G54" s="328">
        <v>1647.77</v>
      </c>
      <c r="H54" s="114">
        <v>1620.23</v>
      </c>
      <c r="I54" s="356">
        <v>1593.15</v>
      </c>
      <c r="J54" s="247">
        <v>1566.52</v>
      </c>
      <c r="K54" s="223">
        <v>1540.33</v>
      </c>
    </row>
    <row r="55" spans="1:11" x14ac:dyDescent="0.3">
      <c r="A55" s="222" t="s">
        <v>341</v>
      </c>
      <c r="B55" s="328">
        <f t="shared" si="0"/>
        <v>1740.56</v>
      </c>
      <c r="C55" s="328">
        <f t="shared" si="1"/>
        <v>1711.47</v>
      </c>
      <c r="D55" s="405">
        <v>1682.86</v>
      </c>
      <c r="E55" s="328">
        <f t="shared" si="2"/>
        <v>1654.73</v>
      </c>
      <c r="F55" s="328">
        <v>1627.07</v>
      </c>
      <c r="G55" s="328">
        <v>1599.87</v>
      </c>
      <c r="H55" s="114">
        <v>1573.13</v>
      </c>
      <c r="I55" s="356">
        <v>1546.83</v>
      </c>
      <c r="J55" s="247">
        <v>1520.97</v>
      </c>
      <c r="K55" s="223">
        <v>1495.55</v>
      </c>
    </row>
    <row r="56" spans="1:11" x14ac:dyDescent="0.3">
      <c r="A56" s="222" t="s">
        <v>342</v>
      </c>
      <c r="B56" s="328">
        <f t="shared" si="0"/>
        <v>2150.4899999999998</v>
      </c>
      <c r="C56" s="328">
        <f t="shared" si="1"/>
        <v>2114.54</v>
      </c>
      <c r="D56" s="405">
        <v>2079.19</v>
      </c>
      <c r="E56" s="328">
        <f t="shared" si="2"/>
        <v>2044.43</v>
      </c>
      <c r="F56" s="328">
        <v>2010.26</v>
      </c>
      <c r="G56" s="328">
        <v>1976.66</v>
      </c>
      <c r="H56" s="114">
        <v>1943.62</v>
      </c>
      <c r="I56" s="356">
        <v>1911.13</v>
      </c>
      <c r="J56" s="247">
        <v>1879.18</v>
      </c>
      <c r="K56" s="223">
        <v>1847.77</v>
      </c>
    </row>
    <row r="57" spans="1:11" x14ac:dyDescent="0.3">
      <c r="A57" s="222" t="s">
        <v>343</v>
      </c>
      <c r="B57" s="328">
        <f t="shared" si="0"/>
        <v>2423.14</v>
      </c>
      <c r="C57" s="328">
        <f t="shared" si="1"/>
        <v>2382.64</v>
      </c>
      <c r="D57" s="405">
        <v>2342.81</v>
      </c>
      <c r="E57" s="328">
        <f t="shared" si="2"/>
        <v>2303.65</v>
      </c>
      <c r="F57" s="328">
        <v>2265.14</v>
      </c>
      <c r="G57" s="328">
        <v>2227.2800000000002</v>
      </c>
      <c r="H57" s="114">
        <v>2190.0500000000002</v>
      </c>
      <c r="I57" s="356">
        <v>2153.44</v>
      </c>
      <c r="J57" s="247">
        <v>2117.44</v>
      </c>
      <c r="K57" s="223">
        <v>2082.0500000000002</v>
      </c>
    </row>
    <row r="58" spans="1:11" x14ac:dyDescent="0.3">
      <c r="A58" s="222" t="s">
        <v>344</v>
      </c>
      <c r="B58" s="328">
        <f t="shared" si="0"/>
        <v>8860.09</v>
      </c>
      <c r="C58" s="328">
        <f t="shared" si="1"/>
        <v>8711.99</v>
      </c>
      <c r="D58" s="405">
        <v>8566.36</v>
      </c>
      <c r="E58" s="328">
        <f t="shared" si="2"/>
        <v>8423.17</v>
      </c>
      <c r="F58" s="328">
        <v>8282.3700000000008</v>
      </c>
      <c r="G58" s="328">
        <v>8143.92</v>
      </c>
      <c r="H58" s="114">
        <v>8007.79</v>
      </c>
      <c r="I58" s="356">
        <v>7873.93</v>
      </c>
      <c r="J58" s="247">
        <v>7742.31</v>
      </c>
      <c r="K58" s="223">
        <f>5363.62+2249.27</f>
        <v>7612.8899999999994</v>
      </c>
    </row>
    <row r="59" spans="1:11" x14ac:dyDescent="0.3">
      <c r="A59" s="222" t="s">
        <v>345</v>
      </c>
      <c r="B59" s="328">
        <f t="shared" si="0"/>
        <v>4580.1499999999996</v>
      </c>
      <c r="C59" s="328">
        <f t="shared" si="1"/>
        <v>4503.59</v>
      </c>
      <c r="D59" s="405">
        <v>4428.3100000000004</v>
      </c>
      <c r="E59" s="328">
        <f t="shared" si="2"/>
        <v>4354.29</v>
      </c>
      <c r="F59" s="328">
        <v>4281.5</v>
      </c>
      <c r="G59" s="328">
        <v>4209.93</v>
      </c>
      <c r="H59" s="114">
        <v>4139.5600000000004</v>
      </c>
      <c r="I59" s="356">
        <v>4070.36</v>
      </c>
      <c r="J59" s="247">
        <v>4002.32</v>
      </c>
      <c r="K59" s="223">
        <v>3935.42</v>
      </c>
    </row>
    <row r="60" spans="1:11" x14ac:dyDescent="0.3">
      <c r="A60" s="222" t="s">
        <v>346</v>
      </c>
      <c r="B60" s="328">
        <f t="shared" si="0"/>
        <v>9135.18</v>
      </c>
      <c r="C60" s="328">
        <f t="shared" si="1"/>
        <v>8982.48</v>
      </c>
      <c r="D60" s="405">
        <v>8832.33</v>
      </c>
      <c r="E60" s="328">
        <f t="shared" si="2"/>
        <v>8684.69</v>
      </c>
      <c r="F60" s="328">
        <v>8539.52</v>
      </c>
      <c r="G60" s="328">
        <v>8396.77</v>
      </c>
      <c r="H60" s="114">
        <v>8256.41</v>
      </c>
      <c r="I60" s="356">
        <v>8118.4</v>
      </c>
      <c r="J60" s="247">
        <v>7982.69</v>
      </c>
      <c r="K60" s="223">
        <v>7849.25</v>
      </c>
    </row>
    <row r="61" spans="1:11" x14ac:dyDescent="0.3">
      <c r="A61" s="222" t="s">
        <v>347</v>
      </c>
      <c r="B61" s="328">
        <f t="shared" si="0"/>
        <v>1863.3</v>
      </c>
      <c r="C61" s="328">
        <f t="shared" si="1"/>
        <v>1832.15</v>
      </c>
      <c r="D61" s="405">
        <v>1801.52</v>
      </c>
      <c r="E61" s="328">
        <f t="shared" si="2"/>
        <v>1771.41</v>
      </c>
      <c r="F61" s="328">
        <v>1741.8</v>
      </c>
      <c r="G61" s="328">
        <v>1712.68</v>
      </c>
      <c r="H61" s="114">
        <v>1684.05</v>
      </c>
      <c r="I61" s="356">
        <v>1655.9</v>
      </c>
      <c r="J61" s="247">
        <v>1628.22</v>
      </c>
      <c r="K61" s="223">
        <v>1601</v>
      </c>
    </row>
    <row r="62" spans="1:11" x14ac:dyDescent="0.3">
      <c r="A62" s="222" t="s">
        <v>348</v>
      </c>
      <c r="B62" s="328">
        <f t="shared" si="0"/>
        <v>1979.29</v>
      </c>
      <c r="C62" s="328">
        <f t="shared" si="1"/>
        <v>1946.2</v>
      </c>
      <c r="D62" s="405">
        <v>1913.67</v>
      </c>
      <c r="E62" s="328">
        <f t="shared" si="2"/>
        <v>1881.68</v>
      </c>
      <c r="F62" s="328">
        <v>1850.23</v>
      </c>
      <c r="G62" s="328">
        <v>1819.3</v>
      </c>
      <c r="H62" s="114">
        <v>1788.89</v>
      </c>
      <c r="I62" s="356">
        <v>1758.99</v>
      </c>
      <c r="J62" s="247">
        <v>1729.59</v>
      </c>
      <c r="K62" s="223">
        <v>1700.68</v>
      </c>
    </row>
    <row r="63" spans="1:11" x14ac:dyDescent="0.3">
      <c r="A63" s="222" t="s">
        <v>349</v>
      </c>
      <c r="B63" s="328">
        <f t="shared" si="0"/>
        <v>3609.1</v>
      </c>
      <c r="C63" s="328">
        <f t="shared" si="1"/>
        <v>3548.77</v>
      </c>
      <c r="D63" s="405">
        <v>3489.45</v>
      </c>
      <c r="E63" s="328">
        <f t="shared" si="2"/>
        <v>3431.12</v>
      </c>
      <c r="F63" s="328">
        <v>3373.77</v>
      </c>
      <c r="G63" s="328">
        <v>3317.37</v>
      </c>
      <c r="H63" s="114">
        <v>3261.92</v>
      </c>
      <c r="I63" s="356">
        <v>3207.39</v>
      </c>
      <c r="J63" s="247">
        <v>3153.78</v>
      </c>
      <c r="K63" s="223">
        <v>3101.06</v>
      </c>
    </row>
    <row r="64" spans="1:11" x14ac:dyDescent="0.3">
      <c r="A64" s="222" t="s">
        <v>350</v>
      </c>
      <c r="B64" s="328">
        <f t="shared" si="0"/>
        <v>3707.44</v>
      </c>
      <c r="C64" s="328">
        <f t="shared" si="1"/>
        <v>3645.47</v>
      </c>
      <c r="D64" s="405">
        <v>3584.53</v>
      </c>
      <c r="E64" s="328">
        <f t="shared" si="2"/>
        <v>3524.61</v>
      </c>
      <c r="F64" s="328">
        <v>3465.69</v>
      </c>
      <c r="G64" s="328">
        <v>3407.76</v>
      </c>
      <c r="H64" s="114">
        <v>3350.8</v>
      </c>
      <c r="I64" s="356">
        <v>3294.79</v>
      </c>
      <c r="J64" s="247">
        <v>3239.71</v>
      </c>
      <c r="K64" s="223">
        <v>3185.56</v>
      </c>
    </row>
    <row r="65" spans="1:11" x14ac:dyDescent="0.3">
      <c r="A65" s="222" t="s">
        <v>351</v>
      </c>
      <c r="B65" s="328">
        <f t="shared" si="0"/>
        <v>4589.07</v>
      </c>
      <c r="C65" s="328">
        <f t="shared" si="1"/>
        <v>4512.3599999999997</v>
      </c>
      <c r="D65" s="405">
        <v>4436.93</v>
      </c>
      <c r="E65" s="328">
        <f t="shared" si="2"/>
        <v>4362.76</v>
      </c>
      <c r="F65" s="328">
        <v>4289.83</v>
      </c>
      <c r="G65" s="328">
        <v>4218.12</v>
      </c>
      <c r="H65" s="114">
        <v>4147.6099999999997</v>
      </c>
      <c r="I65" s="356">
        <v>4078.28</v>
      </c>
      <c r="J65" s="247">
        <v>4010.11</v>
      </c>
      <c r="K65" s="223">
        <v>3943.08</v>
      </c>
    </row>
    <row r="66" spans="1:11" x14ac:dyDescent="0.3">
      <c r="A66" s="222" t="s">
        <v>352</v>
      </c>
      <c r="B66" s="328">
        <f t="shared" si="0"/>
        <v>3419.23</v>
      </c>
      <c r="C66" s="328">
        <f t="shared" si="1"/>
        <v>3362.07</v>
      </c>
      <c r="D66" s="405">
        <v>3305.87</v>
      </c>
      <c r="E66" s="328">
        <f t="shared" si="2"/>
        <v>3250.61</v>
      </c>
      <c r="F66" s="328">
        <v>3196.27</v>
      </c>
      <c r="G66" s="328">
        <v>3142.84</v>
      </c>
      <c r="H66" s="114">
        <v>3090.3</v>
      </c>
      <c r="I66" s="356">
        <v>3038.64</v>
      </c>
      <c r="J66" s="247">
        <v>2987.85</v>
      </c>
      <c r="K66" s="223">
        <v>2937.91</v>
      </c>
    </row>
    <row r="67" spans="1:11" x14ac:dyDescent="0.3">
      <c r="A67" s="222" t="s">
        <v>353</v>
      </c>
      <c r="B67" s="328">
        <f t="shared" si="0"/>
        <v>9208.0499999999993</v>
      </c>
      <c r="C67" s="328">
        <f t="shared" si="1"/>
        <v>9054.1299999999992</v>
      </c>
      <c r="D67" s="405">
        <v>8902.7800000000007</v>
      </c>
      <c r="E67" s="328">
        <f t="shared" si="2"/>
        <v>8753.9599999999991</v>
      </c>
      <c r="F67" s="328">
        <v>8607.6299999999992</v>
      </c>
      <c r="G67" s="328">
        <v>8463.75</v>
      </c>
      <c r="H67" s="114">
        <v>8322.27</v>
      </c>
      <c r="I67" s="356">
        <v>8183.16</v>
      </c>
      <c r="J67" s="247">
        <v>8046.37</v>
      </c>
      <c r="K67" s="223">
        <v>7911.87</v>
      </c>
    </row>
    <row r="68" spans="1:11" x14ac:dyDescent="0.3">
      <c r="A68" s="222" t="s">
        <v>354</v>
      </c>
      <c r="B68" s="328">
        <f t="shared" si="0"/>
        <v>4354.54</v>
      </c>
      <c r="C68" s="328">
        <f t="shared" si="1"/>
        <v>4281.75</v>
      </c>
      <c r="D68" s="405">
        <v>4210.18</v>
      </c>
      <c r="E68" s="328">
        <f t="shared" si="2"/>
        <v>4139.8</v>
      </c>
      <c r="F68" s="328">
        <v>4070.6</v>
      </c>
      <c r="G68" s="328">
        <v>4002.56</v>
      </c>
      <c r="H68" s="114">
        <v>3935.65</v>
      </c>
      <c r="I68" s="356">
        <v>3869.86</v>
      </c>
      <c r="J68" s="247">
        <v>3805.17</v>
      </c>
      <c r="K68" s="223">
        <v>3741.56</v>
      </c>
    </row>
    <row r="69" spans="1:11" x14ac:dyDescent="0.3">
      <c r="A69" s="222" t="s">
        <v>355</v>
      </c>
      <c r="B69" s="328">
        <f t="shared" ref="B69:B132" si="3">ROUND(((C69*1.02*0.85)+(C69*0.15)),2)</f>
        <v>1333.03</v>
      </c>
      <c r="C69" s="328">
        <f t="shared" si="1"/>
        <v>1310.75</v>
      </c>
      <c r="D69" s="405">
        <v>1288.8399999999999</v>
      </c>
      <c r="E69" s="328">
        <f t="shared" si="2"/>
        <v>1267.3</v>
      </c>
      <c r="F69" s="328">
        <v>1246.1199999999999</v>
      </c>
      <c r="G69" s="328">
        <v>1225.29</v>
      </c>
      <c r="H69" s="114">
        <v>1204.81</v>
      </c>
      <c r="I69" s="356">
        <v>1184.67</v>
      </c>
      <c r="J69" s="247">
        <v>1164.8699999999999</v>
      </c>
      <c r="K69" s="223">
        <v>1145.4000000000001</v>
      </c>
    </row>
    <row r="70" spans="1:11" x14ac:dyDescent="0.3">
      <c r="A70" s="222" t="s">
        <v>356</v>
      </c>
      <c r="B70" s="328">
        <f t="shared" si="3"/>
        <v>3602.9</v>
      </c>
      <c r="C70" s="328">
        <f t="shared" ref="C70:C133" si="4">ROUND(((D70*1.02*0.85)+(D70*0.15)),2)</f>
        <v>3542.67</v>
      </c>
      <c r="D70" s="405">
        <v>3483.45</v>
      </c>
      <c r="E70" s="328">
        <f t="shared" ref="E70:E133" si="5">ROUND(((F70*1.02*0.85)+(F70*0.15)),2)</f>
        <v>3425.22</v>
      </c>
      <c r="F70" s="328">
        <v>3367.96</v>
      </c>
      <c r="G70" s="328">
        <v>3311.66</v>
      </c>
      <c r="H70" s="114">
        <v>3256.3</v>
      </c>
      <c r="I70" s="356">
        <v>3201.87</v>
      </c>
      <c r="J70" s="247">
        <v>3148.35</v>
      </c>
      <c r="K70" s="223">
        <v>3095.72</v>
      </c>
    </row>
    <row r="71" spans="1:11" x14ac:dyDescent="0.3">
      <c r="A71" s="222" t="s">
        <v>357</v>
      </c>
      <c r="B71" s="328">
        <f t="shared" si="3"/>
        <v>4262.72</v>
      </c>
      <c r="C71" s="328">
        <f t="shared" si="4"/>
        <v>4191.47</v>
      </c>
      <c r="D71" s="405">
        <v>4121.41</v>
      </c>
      <c r="E71" s="328">
        <f t="shared" si="5"/>
        <v>4052.52</v>
      </c>
      <c r="F71" s="328">
        <v>3984.78</v>
      </c>
      <c r="G71" s="328">
        <v>3918.17</v>
      </c>
      <c r="H71" s="114">
        <v>3852.67</v>
      </c>
      <c r="I71" s="356">
        <v>3788.27</v>
      </c>
      <c r="J71" s="247">
        <v>3724.95</v>
      </c>
      <c r="K71" s="223">
        <v>3662.68</v>
      </c>
    </row>
    <row r="72" spans="1:11" x14ac:dyDescent="0.3">
      <c r="A72" s="222" t="s">
        <v>358</v>
      </c>
      <c r="B72" s="328">
        <f t="shared" si="3"/>
        <v>4067.39</v>
      </c>
      <c r="C72" s="328">
        <f t="shared" si="4"/>
        <v>3999.4</v>
      </c>
      <c r="D72" s="405">
        <v>3932.55</v>
      </c>
      <c r="E72" s="328">
        <f t="shared" si="5"/>
        <v>3866.81</v>
      </c>
      <c r="F72" s="328">
        <v>3802.17</v>
      </c>
      <c r="G72" s="328">
        <v>3738.61</v>
      </c>
      <c r="H72" s="114">
        <v>3676.12</v>
      </c>
      <c r="I72" s="356">
        <v>3614.67</v>
      </c>
      <c r="J72" s="247">
        <v>3554.25</v>
      </c>
      <c r="K72" s="223">
        <v>3494.84</v>
      </c>
    </row>
    <row r="73" spans="1:11" x14ac:dyDescent="0.3">
      <c r="A73" s="222" t="s">
        <v>359</v>
      </c>
      <c r="B73" s="328">
        <f t="shared" si="3"/>
        <v>3787.16</v>
      </c>
      <c r="C73" s="328">
        <f t="shared" si="4"/>
        <v>3723.85</v>
      </c>
      <c r="D73" s="405">
        <v>3661.6</v>
      </c>
      <c r="E73" s="328">
        <f t="shared" si="5"/>
        <v>3600.39</v>
      </c>
      <c r="F73" s="328">
        <v>3540.21</v>
      </c>
      <c r="G73" s="328">
        <v>3481.03</v>
      </c>
      <c r="H73" s="114">
        <v>3422.84</v>
      </c>
      <c r="I73" s="356">
        <v>3365.62</v>
      </c>
      <c r="J73" s="247">
        <v>3309.36</v>
      </c>
      <c r="K73" s="223">
        <v>3254.04</v>
      </c>
    </row>
    <row r="74" spans="1:11" x14ac:dyDescent="0.3">
      <c r="A74" s="222" t="s">
        <v>360</v>
      </c>
      <c r="B74" s="328">
        <f t="shared" si="3"/>
        <v>4099.3999999999996</v>
      </c>
      <c r="C74" s="328">
        <f t="shared" si="4"/>
        <v>4030.88</v>
      </c>
      <c r="D74" s="405">
        <v>3963.5</v>
      </c>
      <c r="E74" s="328">
        <f t="shared" si="5"/>
        <v>3897.25</v>
      </c>
      <c r="F74" s="328">
        <v>3832.1</v>
      </c>
      <c r="G74" s="328">
        <v>3768.04</v>
      </c>
      <c r="H74" s="114">
        <v>3705.05</v>
      </c>
      <c r="I74" s="356">
        <v>3643.12</v>
      </c>
      <c r="J74" s="247">
        <v>3582.22</v>
      </c>
      <c r="K74" s="223">
        <v>3522.34</v>
      </c>
    </row>
    <row r="75" spans="1:11" x14ac:dyDescent="0.3">
      <c r="A75" s="222" t="s">
        <v>361</v>
      </c>
      <c r="B75" s="328">
        <f t="shared" si="3"/>
        <v>7239.56</v>
      </c>
      <c r="C75" s="328">
        <f t="shared" si="4"/>
        <v>7118.54</v>
      </c>
      <c r="D75" s="405">
        <v>6999.55</v>
      </c>
      <c r="E75" s="328">
        <f t="shared" si="5"/>
        <v>6882.55</v>
      </c>
      <c r="F75" s="328">
        <v>6767.5</v>
      </c>
      <c r="G75" s="328">
        <v>6654.38</v>
      </c>
      <c r="H75" s="114">
        <v>6543.15</v>
      </c>
      <c r="I75" s="356">
        <v>6433.78</v>
      </c>
      <c r="J75" s="247">
        <v>6326.23</v>
      </c>
      <c r="K75" s="223">
        <v>6220.48</v>
      </c>
    </row>
    <row r="76" spans="1:11" x14ac:dyDescent="0.3">
      <c r="A76" s="222" t="s">
        <v>362</v>
      </c>
      <c r="B76" s="328">
        <f t="shared" si="3"/>
        <v>1910.65</v>
      </c>
      <c r="C76" s="328">
        <f t="shared" si="4"/>
        <v>1878.71</v>
      </c>
      <c r="D76" s="405">
        <v>1847.31</v>
      </c>
      <c r="E76" s="328">
        <f t="shared" si="5"/>
        <v>1816.43</v>
      </c>
      <c r="F76" s="328">
        <v>1786.07</v>
      </c>
      <c r="G76" s="328">
        <v>1756.21</v>
      </c>
      <c r="H76" s="114">
        <v>1726.85</v>
      </c>
      <c r="I76" s="356">
        <v>1697.98</v>
      </c>
      <c r="J76" s="247">
        <v>1669.6</v>
      </c>
      <c r="K76" s="223">
        <v>1641.69</v>
      </c>
    </row>
    <row r="77" spans="1:11" x14ac:dyDescent="0.3">
      <c r="A77" s="222" t="s">
        <v>363</v>
      </c>
      <c r="B77" s="328">
        <f t="shared" si="3"/>
        <v>2533.4899999999998</v>
      </c>
      <c r="C77" s="328">
        <f t="shared" si="4"/>
        <v>2491.14</v>
      </c>
      <c r="D77" s="405">
        <v>2449.5</v>
      </c>
      <c r="E77" s="328">
        <f t="shared" si="5"/>
        <v>2408.5500000000002</v>
      </c>
      <c r="F77" s="328">
        <v>2368.29</v>
      </c>
      <c r="G77" s="328">
        <v>2328.6999999999998</v>
      </c>
      <c r="H77" s="114">
        <v>2289.77</v>
      </c>
      <c r="I77" s="356">
        <v>2251.4899999999998</v>
      </c>
      <c r="J77" s="247">
        <v>2213.85</v>
      </c>
      <c r="K77" s="223">
        <v>2176.84</v>
      </c>
    </row>
    <row r="78" spans="1:11" x14ac:dyDescent="0.3">
      <c r="A78" s="222" t="s">
        <v>364</v>
      </c>
      <c r="B78" s="328">
        <f t="shared" si="3"/>
        <v>7893.91</v>
      </c>
      <c r="C78" s="328">
        <f t="shared" si="4"/>
        <v>7761.96</v>
      </c>
      <c r="D78" s="405">
        <v>7632.21</v>
      </c>
      <c r="E78" s="328">
        <f t="shared" si="5"/>
        <v>7504.63</v>
      </c>
      <c r="F78" s="328">
        <v>7379.18</v>
      </c>
      <c r="G78" s="328">
        <v>7255.83</v>
      </c>
      <c r="H78" s="114">
        <v>7134.54</v>
      </c>
      <c r="I78" s="356">
        <v>7015.28</v>
      </c>
      <c r="J78" s="247">
        <v>6898.01</v>
      </c>
      <c r="K78" s="223">
        <v>6782.7</v>
      </c>
    </row>
    <row r="79" spans="1:11" x14ac:dyDescent="0.3">
      <c r="A79" s="222" t="s">
        <v>365</v>
      </c>
      <c r="B79" s="328">
        <f t="shared" si="3"/>
        <v>1175.9000000000001</v>
      </c>
      <c r="C79" s="328">
        <f t="shared" si="4"/>
        <v>1156.24</v>
      </c>
      <c r="D79" s="405">
        <v>1136.9100000000001</v>
      </c>
      <c r="E79" s="328">
        <f t="shared" si="5"/>
        <v>1117.9100000000001</v>
      </c>
      <c r="F79" s="328">
        <v>1099.22</v>
      </c>
      <c r="G79" s="328">
        <v>1080.8499999999999</v>
      </c>
      <c r="H79" s="114">
        <v>1062.78</v>
      </c>
      <c r="I79" s="356">
        <v>1045.01</v>
      </c>
      <c r="J79" s="247">
        <v>1027.54</v>
      </c>
      <c r="K79" s="223">
        <v>1010.36</v>
      </c>
    </row>
    <row r="80" spans="1:11" x14ac:dyDescent="0.3">
      <c r="A80" s="222" t="s">
        <v>366</v>
      </c>
      <c r="B80" s="328">
        <f t="shared" si="3"/>
        <v>14667.09</v>
      </c>
      <c r="C80" s="328">
        <f t="shared" si="4"/>
        <v>14421.92</v>
      </c>
      <c r="D80" s="405">
        <v>14180.85</v>
      </c>
      <c r="E80" s="328">
        <f t="shared" si="5"/>
        <v>13943.81</v>
      </c>
      <c r="F80" s="328">
        <v>13710.73</v>
      </c>
      <c r="G80" s="328">
        <v>13481.54</v>
      </c>
      <c r="H80" s="114">
        <v>13256.18</v>
      </c>
      <c r="I80" s="356">
        <v>13034.59</v>
      </c>
      <c r="J80" s="247">
        <v>12816.71</v>
      </c>
      <c r="K80" s="223">
        <v>12602.47</v>
      </c>
    </row>
    <row r="81" spans="1:11" x14ac:dyDescent="0.3">
      <c r="A81" s="222" t="s">
        <v>367</v>
      </c>
      <c r="B81" s="328">
        <f t="shared" si="3"/>
        <v>28545.84</v>
      </c>
      <c r="C81" s="328">
        <f t="shared" si="4"/>
        <v>28068.67</v>
      </c>
      <c r="D81" s="405">
        <v>27599.48</v>
      </c>
      <c r="E81" s="328">
        <f t="shared" si="5"/>
        <v>27138.13</v>
      </c>
      <c r="F81" s="328">
        <v>26684.49</v>
      </c>
      <c r="G81" s="328">
        <v>26238.44</v>
      </c>
      <c r="H81" s="114">
        <v>25799.84</v>
      </c>
      <c r="I81" s="356">
        <v>25368.57</v>
      </c>
      <c r="J81" s="247">
        <v>24944.51</v>
      </c>
      <c r="K81" s="223">
        <v>24527.54</v>
      </c>
    </row>
    <row r="82" spans="1:11" x14ac:dyDescent="0.3">
      <c r="A82" s="222" t="s">
        <v>368</v>
      </c>
      <c r="B82" s="328">
        <f t="shared" si="3"/>
        <v>6886.44</v>
      </c>
      <c r="C82" s="328">
        <f t="shared" si="4"/>
        <v>6771.33</v>
      </c>
      <c r="D82" s="405">
        <v>6658.14</v>
      </c>
      <c r="E82" s="328">
        <f t="shared" si="5"/>
        <v>6546.84</v>
      </c>
      <c r="F82" s="328">
        <v>6437.4</v>
      </c>
      <c r="G82" s="328">
        <v>6329.79</v>
      </c>
      <c r="H82" s="114">
        <v>6223.98</v>
      </c>
      <c r="I82" s="356">
        <v>6119.94</v>
      </c>
      <c r="J82" s="247">
        <v>6017.64</v>
      </c>
      <c r="K82" s="223">
        <v>5917.05</v>
      </c>
    </row>
    <row r="83" spans="1:11" x14ac:dyDescent="0.3">
      <c r="A83" s="222" t="s">
        <v>369</v>
      </c>
      <c r="B83" s="328">
        <f t="shared" si="3"/>
        <v>1792.53</v>
      </c>
      <c r="C83" s="328">
        <f t="shared" si="4"/>
        <v>1762.57</v>
      </c>
      <c r="D83" s="405">
        <v>1733.11</v>
      </c>
      <c r="E83" s="328">
        <f t="shared" si="5"/>
        <v>1704.14</v>
      </c>
      <c r="F83" s="328">
        <v>1675.65</v>
      </c>
      <c r="G83" s="328">
        <v>1647.64</v>
      </c>
      <c r="H83" s="114">
        <v>1620.1</v>
      </c>
      <c r="I83" s="356">
        <v>1593.02</v>
      </c>
      <c r="J83" s="247">
        <v>1566.39</v>
      </c>
      <c r="K83" s="223">
        <v>1540.21</v>
      </c>
    </row>
    <row r="84" spans="1:11" x14ac:dyDescent="0.3">
      <c r="A84" s="222" t="s">
        <v>370</v>
      </c>
      <c r="B84" s="328">
        <f t="shared" si="3"/>
        <v>2475.09</v>
      </c>
      <c r="C84" s="328">
        <f t="shared" si="4"/>
        <v>2433.7199999999998</v>
      </c>
      <c r="D84" s="405">
        <v>2393.04</v>
      </c>
      <c r="E84" s="328">
        <f t="shared" si="5"/>
        <v>2353.04</v>
      </c>
      <c r="F84" s="328">
        <v>2313.71</v>
      </c>
      <c r="G84" s="328">
        <v>2275.0300000000002</v>
      </c>
      <c r="H84" s="114">
        <v>2237</v>
      </c>
      <c r="I84" s="356">
        <v>2199.61</v>
      </c>
      <c r="J84" s="247">
        <v>2162.84</v>
      </c>
      <c r="K84" s="223">
        <v>2126.69</v>
      </c>
    </row>
    <row r="85" spans="1:11" x14ac:dyDescent="0.3">
      <c r="A85" s="222" t="s">
        <v>371</v>
      </c>
      <c r="B85" s="328">
        <f t="shared" si="3"/>
        <v>1106.17</v>
      </c>
      <c r="C85" s="328">
        <f t="shared" si="4"/>
        <v>1087.68</v>
      </c>
      <c r="D85" s="405">
        <v>1069.5</v>
      </c>
      <c r="E85" s="328">
        <f t="shared" si="5"/>
        <v>1051.6199999999999</v>
      </c>
      <c r="F85" s="328">
        <v>1034.04</v>
      </c>
      <c r="G85" s="328">
        <v>1016.76</v>
      </c>
      <c r="H85" s="114">
        <v>999.76</v>
      </c>
      <c r="I85" s="356">
        <v>983.05</v>
      </c>
      <c r="J85" s="247">
        <v>966.62</v>
      </c>
      <c r="K85" s="223">
        <v>950.46</v>
      </c>
    </row>
    <row r="86" spans="1:11" x14ac:dyDescent="0.3">
      <c r="A86" s="222" t="s">
        <v>372</v>
      </c>
      <c r="B86" s="328">
        <f t="shared" si="3"/>
        <v>1891.56</v>
      </c>
      <c r="C86" s="328">
        <f t="shared" si="4"/>
        <v>1859.94</v>
      </c>
      <c r="D86" s="405">
        <v>1828.85</v>
      </c>
      <c r="E86" s="328">
        <f t="shared" si="5"/>
        <v>1798.28</v>
      </c>
      <c r="F86" s="328">
        <v>1768.22</v>
      </c>
      <c r="G86" s="328">
        <v>1738.66</v>
      </c>
      <c r="H86" s="114">
        <v>1709.6</v>
      </c>
      <c r="I86" s="356">
        <v>1681.02</v>
      </c>
      <c r="J86" s="247">
        <v>1652.92</v>
      </c>
      <c r="K86" s="223">
        <v>1625.29</v>
      </c>
    </row>
    <row r="87" spans="1:11" x14ac:dyDescent="0.3">
      <c r="A87" s="222" t="s">
        <v>373</v>
      </c>
      <c r="B87" s="328">
        <f t="shared" si="3"/>
        <v>8324.02</v>
      </c>
      <c r="C87" s="328">
        <f t="shared" si="4"/>
        <v>8184.88</v>
      </c>
      <c r="D87" s="405">
        <v>8048.06</v>
      </c>
      <c r="E87" s="328">
        <f t="shared" si="5"/>
        <v>7913.53</v>
      </c>
      <c r="F87" s="328">
        <v>7781.25</v>
      </c>
      <c r="G87" s="328">
        <v>7651.18</v>
      </c>
      <c r="H87" s="114">
        <v>7523.28</v>
      </c>
      <c r="I87" s="356">
        <v>7397.52</v>
      </c>
      <c r="J87" s="247">
        <v>7273.86</v>
      </c>
      <c r="K87" s="223">
        <v>7152.27</v>
      </c>
    </row>
    <row r="88" spans="1:11" x14ac:dyDescent="0.3">
      <c r="A88" s="222" t="s">
        <v>374</v>
      </c>
      <c r="B88" s="328">
        <f t="shared" si="3"/>
        <v>2083.08</v>
      </c>
      <c r="C88" s="328">
        <f t="shared" si="4"/>
        <v>2048.2600000000002</v>
      </c>
      <c r="D88" s="405">
        <v>2014.02</v>
      </c>
      <c r="E88" s="328">
        <f t="shared" si="5"/>
        <v>1980.35</v>
      </c>
      <c r="F88" s="328">
        <v>1947.25</v>
      </c>
      <c r="G88" s="328">
        <v>1914.7</v>
      </c>
      <c r="H88" s="114">
        <v>1882.69</v>
      </c>
      <c r="I88" s="356">
        <v>1851.22</v>
      </c>
      <c r="J88" s="247">
        <v>1820.28</v>
      </c>
      <c r="K88" s="223">
        <v>1789.85</v>
      </c>
    </row>
    <row r="89" spans="1:11" x14ac:dyDescent="0.3">
      <c r="A89" s="222" t="s">
        <v>375</v>
      </c>
      <c r="B89" s="328">
        <f t="shared" si="3"/>
        <v>3078.39</v>
      </c>
      <c r="C89" s="328">
        <f t="shared" si="4"/>
        <v>3026.93</v>
      </c>
      <c r="D89" s="405">
        <v>2976.33</v>
      </c>
      <c r="E89" s="328">
        <f t="shared" si="5"/>
        <v>2926.58</v>
      </c>
      <c r="F89" s="328">
        <v>2877.66</v>
      </c>
      <c r="G89" s="328">
        <v>2829.56</v>
      </c>
      <c r="H89" s="114">
        <v>2782.26</v>
      </c>
      <c r="I89" s="356">
        <v>2735.75</v>
      </c>
      <c r="J89" s="247">
        <v>2690.02</v>
      </c>
      <c r="K89" s="223">
        <v>2645.05</v>
      </c>
    </row>
    <row r="90" spans="1:11" x14ac:dyDescent="0.3">
      <c r="A90" s="222" t="s">
        <v>376</v>
      </c>
      <c r="B90" s="328">
        <f t="shared" si="3"/>
        <v>3516.05</v>
      </c>
      <c r="C90" s="328">
        <f t="shared" si="4"/>
        <v>3457.28</v>
      </c>
      <c r="D90" s="405">
        <v>3399.49</v>
      </c>
      <c r="E90" s="328">
        <f t="shared" si="5"/>
        <v>3342.66</v>
      </c>
      <c r="F90" s="328">
        <v>3286.78</v>
      </c>
      <c r="G90" s="328">
        <v>3231.84</v>
      </c>
      <c r="H90" s="114">
        <v>3177.82</v>
      </c>
      <c r="I90" s="356">
        <v>3124.7</v>
      </c>
      <c r="J90" s="247">
        <v>3072.47</v>
      </c>
      <c r="K90" s="223">
        <v>3021.11</v>
      </c>
    </row>
    <row r="91" spans="1:11" x14ac:dyDescent="0.3">
      <c r="A91" s="222" t="s">
        <v>377</v>
      </c>
      <c r="B91" s="328">
        <f t="shared" si="3"/>
        <v>1956.92</v>
      </c>
      <c r="C91" s="328">
        <f t="shared" si="4"/>
        <v>1924.21</v>
      </c>
      <c r="D91" s="405">
        <v>1892.05</v>
      </c>
      <c r="E91" s="328">
        <f t="shared" si="5"/>
        <v>1860.42</v>
      </c>
      <c r="F91" s="328">
        <v>1829.32</v>
      </c>
      <c r="G91" s="328">
        <v>1798.74</v>
      </c>
      <c r="H91" s="114">
        <v>1768.67</v>
      </c>
      <c r="I91" s="356">
        <v>1739.11</v>
      </c>
      <c r="J91" s="247">
        <v>1710.04</v>
      </c>
      <c r="K91" s="223">
        <v>1681.46</v>
      </c>
    </row>
    <row r="92" spans="1:11" x14ac:dyDescent="0.3">
      <c r="A92" s="222" t="s">
        <v>378</v>
      </c>
      <c r="B92" s="328">
        <f t="shared" si="3"/>
        <v>8609.77</v>
      </c>
      <c r="C92" s="328">
        <f t="shared" si="4"/>
        <v>8465.85</v>
      </c>
      <c r="D92" s="405">
        <v>8324.34</v>
      </c>
      <c r="E92" s="328">
        <f t="shared" si="5"/>
        <v>8185.19</v>
      </c>
      <c r="F92" s="328">
        <v>8048.37</v>
      </c>
      <c r="G92" s="328">
        <v>7913.83</v>
      </c>
      <c r="H92" s="114">
        <v>7781.54</v>
      </c>
      <c r="I92" s="356">
        <v>7651.47</v>
      </c>
      <c r="J92" s="247">
        <v>7523.57</v>
      </c>
      <c r="K92" s="223">
        <v>7397.81</v>
      </c>
    </row>
    <row r="93" spans="1:11" x14ac:dyDescent="0.3">
      <c r="A93" s="222" t="s">
        <v>379</v>
      </c>
      <c r="B93" s="328">
        <f t="shared" si="3"/>
        <v>2260.19</v>
      </c>
      <c r="C93" s="328">
        <f t="shared" si="4"/>
        <v>2222.41</v>
      </c>
      <c r="D93" s="405">
        <v>2185.2600000000002</v>
      </c>
      <c r="E93" s="328">
        <f t="shared" si="5"/>
        <v>2148.73</v>
      </c>
      <c r="F93" s="328">
        <v>2112.81</v>
      </c>
      <c r="G93" s="328">
        <v>2077.4899999999998</v>
      </c>
      <c r="H93" s="114">
        <v>2042.76</v>
      </c>
      <c r="I93" s="356">
        <v>2008.61</v>
      </c>
      <c r="J93" s="247">
        <v>1975.03</v>
      </c>
      <c r="K93" s="223">
        <v>1942.02</v>
      </c>
    </row>
    <row r="94" spans="1:11" x14ac:dyDescent="0.3">
      <c r="A94" s="222" t="s">
        <v>380</v>
      </c>
      <c r="B94" s="328">
        <f t="shared" si="3"/>
        <v>5456</v>
      </c>
      <c r="C94" s="328">
        <f t="shared" si="4"/>
        <v>5364.8</v>
      </c>
      <c r="D94" s="405">
        <v>5275.12</v>
      </c>
      <c r="E94" s="328">
        <f t="shared" si="5"/>
        <v>5186.9399999999996</v>
      </c>
      <c r="F94" s="328">
        <v>5100.24</v>
      </c>
      <c r="G94" s="328">
        <v>5014.99</v>
      </c>
      <c r="H94" s="114">
        <v>4931.16</v>
      </c>
      <c r="I94" s="356">
        <v>4848.7299999999996</v>
      </c>
      <c r="J94" s="247">
        <v>4767.68</v>
      </c>
      <c r="K94" s="223">
        <v>4687.9799999999996</v>
      </c>
    </row>
    <row r="95" spans="1:11" x14ac:dyDescent="0.3">
      <c r="A95" s="222" t="s">
        <v>381</v>
      </c>
      <c r="B95" s="328">
        <f t="shared" si="3"/>
        <v>2882.37</v>
      </c>
      <c r="C95" s="328">
        <f t="shared" si="4"/>
        <v>2834.19</v>
      </c>
      <c r="D95" s="405">
        <v>2786.81</v>
      </c>
      <c r="E95" s="328">
        <f t="shared" si="5"/>
        <v>2740.23</v>
      </c>
      <c r="F95" s="328">
        <v>2694.42</v>
      </c>
      <c r="G95" s="328">
        <v>2649.38</v>
      </c>
      <c r="H95" s="114">
        <v>2605.09</v>
      </c>
      <c r="I95" s="356">
        <v>2561.54</v>
      </c>
      <c r="J95" s="247">
        <v>2518.7199999999998</v>
      </c>
      <c r="K95" s="223">
        <v>2476.62</v>
      </c>
    </row>
    <row r="96" spans="1:11" x14ac:dyDescent="0.3">
      <c r="A96" s="222" t="s">
        <v>382</v>
      </c>
      <c r="B96" s="328">
        <f t="shared" si="3"/>
        <v>5545.25</v>
      </c>
      <c r="C96" s="328">
        <f t="shared" si="4"/>
        <v>5452.56</v>
      </c>
      <c r="D96" s="405">
        <v>5361.42</v>
      </c>
      <c r="E96" s="328">
        <f t="shared" si="5"/>
        <v>5271.8</v>
      </c>
      <c r="F96" s="328">
        <v>5183.68</v>
      </c>
      <c r="G96" s="328">
        <v>5097.03</v>
      </c>
      <c r="H96" s="114">
        <v>5011.83</v>
      </c>
      <c r="I96" s="356">
        <v>4928.05</v>
      </c>
      <c r="J96" s="247">
        <v>4845.67</v>
      </c>
      <c r="K96" s="223">
        <v>4764.67</v>
      </c>
    </row>
    <row r="97" spans="1:11" x14ac:dyDescent="0.3">
      <c r="A97" s="222" t="s">
        <v>383</v>
      </c>
      <c r="B97" s="328">
        <f t="shared" si="3"/>
        <v>13928.54</v>
      </c>
      <c r="C97" s="328">
        <f t="shared" si="4"/>
        <v>13695.71</v>
      </c>
      <c r="D97" s="405">
        <v>13466.77</v>
      </c>
      <c r="E97" s="328">
        <f t="shared" si="5"/>
        <v>13241.66</v>
      </c>
      <c r="F97" s="328">
        <v>13020.31</v>
      </c>
      <c r="G97" s="328">
        <v>12802.66</v>
      </c>
      <c r="H97" s="114">
        <v>12588.65</v>
      </c>
      <c r="I97" s="356">
        <v>12378.22</v>
      </c>
      <c r="J97" s="247">
        <v>12171.31</v>
      </c>
      <c r="K97" s="223">
        <v>11967.86</v>
      </c>
    </row>
    <row r="98" spans="1:11" x14ac:dyDescent="0.3">
      <c r="A98" s="222" t="s">
        <v>384</v>
      </c>
      <c r="B98" s="328">
        <f t="shared" si="3"/>
        <v>2517.17</v>
      </c>
      <c r="C98" s="328">
        <f t="shared" si="4"/>
        <v>2475.09</v>
      </c>
      <c r="D98" s="405">
        <v>2433.7199999999998</v>
      </c>
      <c r="E98" s="328">
        <f t="shared" si="5"/>
        <v>2393.04</v>
      </c>
      <c r="F98" s="328">
        <v>2353.04</v>
      </c>
      <c r="G98" s="328">
        <v>2313.71</v>
      </c>
      <c r="H98" s="114">
        <v>2275.0300000000002</v>
      </c>
      <c r="I98" s="356">
        <v>2237</v>
      </c>
      <c r="J98" s="247">
        <v>2199.61</v>
      </c>
      <c r="K98" s="223">
        <v>2162.84</v>
      </c>
    </row>
    <row r="99" spans="1:11" x14ac:dyDescent="0.3">
      <c r="A99" s="222" t="s">
        <v>385</v>
      </c>
      <c r="B99" s="328">
        <f t="shared" si="3"/>
        <v>1417.37</v>
      </c>
      <c r="C99" s="328">
        <f t="shared" si="4"/>
        <v>1393.68</v>
      </c>
      <c r="D99" s="405">
        <v>1370.38</v>
      </c>
      <c r="E99" s="328">
        <f t="shared" si="5"/>
        <v>1347.47</v>
      </c>
      <c r="F99" s="328">
        <v>1324.95</v>
      </c>
      <c r="G99" s="328">
        <v>1302.8</v>
      </c>
      <c r="H99" s="114">
        <v>1281.02</v>
      </c>
      <c r="I99" s="356">
        <v>1259.6099999999999</v>
      </c>
      <c r="J99" s="247">
        <v>1238.55</v>
      </c>
      <c r="K99" s="223">
        <v>1217.8499999999999</v>
      </c>
    </row>
    <row r="100" spans="1:11" x14ac:dyDescent="0.3">
      <c r="A100" s="222" t="s">
        <v>386</v>
      </c>
      <c r="B100" s="328">
        <f t="shared" si="3"/>
        <v>8125.21</v>
      </c>
      <c r="C100" s="328">
        <f t="shared" si="4"/>
        <v>7989.39</v>
      </c>
      <c r="D100" s="405">
        <v>7855.84</v>
      </c>
      <c r="E100" s="328">
        <f t="shared" si="5"/>
        <v>7724.52</v>
      </c>
      <c r="F100" s="328">
        <v>7595.4</v>
      </c>
      <c r="G100" s="328">
        <v>7468.44</v>
      </c>
      <c r="H100" s="114">
        <v>7343.6</v>
      </c>
      <c r="I100" s="356">
        <v>7220.85</v>
      </c>
      <c r="J100" s="247">
        <v>7100.15</v>
      </c>
      <c r="K100" s="223">
        <v>6981.47</v>
      </c>
    </row>
    <row r="101" spans="1:11" x14ac:dyDescent="0.3">
      <c r="A101" s="222" t="s">
        <v>387</v>
      </c>
      <c r="B101" s="328">
        <f t="shared" si="3"/>
        <v>2710.79</v>
      </c>
      <c r="C101" s="328">
        <f t="shared" si="4"/>
        <v>2665.48</v>
      </c>
      <c r="D101" s="405">
        <v>2620.92</v>
      </c>
      <c r="E101" s="328">
        <f t="shared" si="5"/>
        <v>2577.11</v>
      </c>
      <c r="F101" s="328">
        <v>2534.0300000000002</v>
      </c>
      <c r="G101" s="328">
        <v>2491.67</v>
      </c>
      <c r="H101" s="114">
        <v>2450.02</v>
      </c>
      <c r="I101" s="356">
        <v>2409.0700000000002</v>
      </c>
      <c r="J101" s="247">
        <v>2368.8000000000002</v>
      </c>
      <c r="K101" s="223">
        <v>2329.1999999999998</v>
      </c>
    </row>
    <row r="102" spans="1:11" x14ac:dyDescent="0.3">
      <c r="A102" s="222" t="s">
        <v>388</v>
      </c>
      <c r="B102" s="328">
        <f t="shared" si="3"/>
        <v>4766.3500000000004</v>
      </c>
      <c r="C102" s="328">
        <f t="shared" si="4"/>
        <v>4686.68</v>
      </c>
      <c r="D102" s="405">
        <v>4608.34</v>
      </c>
      <c r="E102" s="328">
        <f t="shared" si="5"/>
        <v>4531.3100000000004</v>
      </c>
      <c r="F102" s="328">
        <v>4455.57</v>
      </c>
      <c r="G102" s="328">
        <v>4381.09</v>
      </c>
      <c r="H102" s="114">
        <v>4307.8599999999997</v>
      </c>
      <c r="I102" s="356">
        <v>4235.8500000000004</v>
      </c>
      <c r="J102" s="247">
        <v>4165.04</v>
      </c>
      <c r="K102" s="223">
        <v>4095.42</v>
      </c>
    </row>
    <row r="103" spans="1:11" x14ac:dyDescent="0.3">
      <c r="A103" s="222" t="s">
        <v>389</v>
      </c>
      <c r="B103" s="328">
        <f t="shared" si="3"/>
        <v>5069.1899999999996</v>
      </c>
      <c r="C103" s="328">
        <f t="shared" si="4"/>
        <v>4984.45</v>
      </c>
      <c r="D103" s="405">
        <v>4901.13</v>
      </c>
      <c r="E103" s="328">
        <f t="shared" si="5"/>
        <v>4819.2</v>
      </c>
      <c r="F103" s="328">
        <v>4738.6400000000003</v>
      </c>
      <c r="G103" s="328">
        <v>4659.43</v>
      </c>
      <c r="H103" s="114">
        <v>4581.54</v>
      </c>
      <c r="I103" s="356">
        <v>4504.96</v>
      </c>
      <c r="J103" s="247">
        <v>4429.66</v>
      </c>
      <c r="K103" s="223">
        <v>4355.6099999999997</v>
      </c>
    </row>
    <row r="104" spans="1:11" x14ac:dyDescent="0.3">
      <c r="A104" s="222" t="s">
        <v>390</v>
      </c>
      <c r="B104" s="328">
        <f t="shared" si="3"/>
        <v>1648.64</v>
      </c>
      <c r="C104" s="328">
        <f t="shared" si="4"/>
        <v>1621.08</v>
      </c>
      <c r="D104" s="405">
        <v>1593.98</v>
      </c>
      <c r="E104" s="328">
        <f t="shared" si="5"/>
        <v>1567.34</v>
      </c>
      <c r="F104" s="328">
        <v>1541.14</v>
      </c>
      <c r="G104" s="328">
        <v>1515.38</v>
      </c>
      <c r="H104" s="114">
        <v>1490.05</v>
      </c>
      <c r="I104" s="356">
        <v>1465.14</v>
      </c>
      <c r="J104" s="247">
        <v>1440.65</v>
      </c>
      <c r="K104" s="223">
        <v>1416.57</v>
      </c>
    </row>
    <row r="105" spans="1:11" x14ac:dyDescent="0.3">
      <c r="A105" s="222" t="s">
        <v>391</v>
      </c>
      <c r="B105" s="328">
        <f t="shared" si="3"/>
        <v>2547.4499999999998</v>
      </c>
      <c r="C105" s="328">
        <f t="shared" si="4"/>
        <v>2504.87</v>
      </c>
      <c r="D105" s="405">
        <v>2463</v>
      </c>
      <c r="E105" s="328">
        <f t="shared" si="5"/>
        <v>2421.83</v>
      </c>
      <c r="F105" s="328">
        <v>2381.35</v>
      </c>
      <c r="G105" s="328">
        <v>2341.54</v>
      </c>
      <c r="H105" s="114">
        <v>2302.4</v>
      </c>
      <c r="I105" s="356">
        <v>2263.91</v>
      </c>
      <c r="J105" s="247">
        <v>2226.0700000000002</v>
      </c>
      <c r="K105" s="223">
        <v>2188.86</v>
      </c>
    </row>
    <row r="106" spans="1:11" x14ac:dyDescent="0.3">
      <c r="A106" s="222" t="s">
        <v>392</v>
      </c>
      <c r="B106" s="328">
        <f t="shared" si="3"/>
        <v>1376.29</v>
      </c>
      <c r="C106" s="328">
        <f t="shared" si="4"/>
        <v>1353.28</v>
      </c>
      <c r="D106" s="405">
        <v>1330.66</v>
      </c>
      <c r="E106" s="328">
        <f t="shared" si="5"/>
        <v>1308.42</v>
      </c>
      <c r="F106" s="328">
        <v>1286.55</v>
      </c>
      <c r="G106" s="328">
        <v>1265.04</v>
      </c>
      <c r="H106" s="114">
        <v>1243.8900000000001</v>
      </c>
      <c r="I106" s="356">
        <v>1223.0999999999999</v>
      </c>
      <c r="J106" s="247">
        <v>1202.6500000000001</v>
      </c>
      <c r="K106" s="223">
        <v>1182.55</v>
      </c>
    </row>
    <row r="107" spans="1:11" x14ac:dyDescent="0.3">
      <c r="A107" s="222" t="s">
        <v>393</v>
      </c>
      <c r="B107" s="328">
        <f t="shared" si="3"/>
        <v>2736.84</v>
      </c>
      <c r="C107" s="328">
        <f t="shared" si="4"/>
        <v>2691.09</v>
      </c>
      <c r="D107" s="405">
        <v>2646.11</v>
      </c>
      <c r="E107" s="328">
        <f t="shared" si="5"/>
        <v>2601.88</v>
      </c>
      <c r="F107" s="328">
        <v>2558.39</v>
      </c>
      <c r="G107" s="328">
        <v>2515.62</v>
      </c>
      <c r="H107" s="114">
        <v>2473.5700000000002</v>
      </c>
      <c r="I107" s="356">
        <v>2432.2199999999998</v>
      </c>
      <c r="J107" s="247">
        <v>2391.56</v>
      </c>
      <c r="K107" s="223">
        <v>2351.58</v>
      </c>
    </row>
    <row r="108" spans="1:11" x14ac:dyDescent="0.3">
      <c r="A108" s="222" t="s">
        <v>394</v>
      </c>
      <c r="B108" s="328">
        <f t="shared" si="3"/>
        <v>13.79</v>
      </c>
      <c r="C108" s="328">
        <f t="shared" si="4"/>
        <v>13.56</v>
      </c>
      <c r="D108" s="405">
        <v>13.33</v>
      </c>
      <c r="E108" s="328">
        <f t="shared" si="5"/>
        <v>13.11</v>
      </c>
      <c r="F108" s="328">
        <v>12.89</v>
      </c>
      <c r="G108" s="328">
        <v>12.67</v>
      </c>
      <c r="H108" s="114">
        <v>12.46</v>
      </c>
      <c r="I108" s="356">
        <v>12.25</v>
      </c>
      <c r="J108" s="247">
        <v>12.05</v>
      </c>
      <c r="K108" s="223">
        <v>11.85</v>
      </c>
    </row>
    <row r="109" spans="1:11" x14ac:dyDescent="0.3">
      <c r="A109" s="222" t="s">
        <v>395</v>
      </c>
      <c r="B109" s="328">
        <f t="shared" si="3"/>
        <v>3584.87</v>
      </c>
      <c r="C109" s="328">
        <f t="shared" si="4"/>
        <v>3524.95</v>
      </c>
      <c r="D109" s="405">
        <v>3466.03</v>
      </c>
      <c r="E109" s="328">
        <f t="shared" si="5"/>
        <v>3408.09</v>
      </c>
      <c r="F109" s="328">
        <v>3351.12</v>
      </c>
      <c r="G109" s="328">
        <v>3295.1</v>
      </c>
      <c r="H109" s="114">
        <v>3240.02</v>
      </c>
      <c r="I109" s="356">
        <v>3185.86</v>
      </c>
      <c r="J109" s="247">
        <v>3132.61</v>
      </c>
      <c r="K109" s="223">
        <v>3080.25</v>
      </c>
    </row>
    <row r="110" spans="1:11" x14ac:dyDescent="0.3">
      <c r="A110" s="222" t="s">
        <v>396</v>
      </c>
      <c r="B110" s="328">
        <f t="shared" si="3"/>
        <v>7280.26</v>
      </c>
      <c r="C110" s="328">
        <f t="shared" si="4"/>
        <v>7158.56</v>
      </c>
      <c r="D110" s="405">
        <v>7038.9</v>
      </c>
      <c r="E110" s="328">
        <f t="shared" si="5"/>
        <v>6921.24</v>
      </c>
      <c r="F110" s="328">
        <v>6805.55</v>
      </c>
      <c r="G110" s="328">
        <v>6691.79</v>
      </c>
      <c r="H110" s="114">
        <v>6579.93</v>
      </c>
      <c r="I110" s="356">
        <v>6469.94</v>
      </c>
      <c r="J110" s="247">
        <v>6361.79</v>
      </c>
      <c r="K110" s="223">
        <v>6255.45</v>
      </c>
    </row>
    <row r="111" spans="1:11" x14ac:dyDescent="0.3">
      <c r="A111" s="222" t="s">
        <v>397</v>
      </c>
      <c r="B111" s="328">
        <f t="shared" si="3"/>
        <v>1692.95</v>
      </c>
      <c r="C111" s="328">
        <f t="shared" si="4"/>
        <v>1664.65</v>
      </c>
      <c r="D111" s="405">
        <v>1636.82</v>
      </c>
      <c r="E111" s="328">
        <f t="shared" si="5"/>
        <v>1609.46</v>
      </c>
      <c r="F111" s="328">
        <v>1582.56</v>
      </c>
      <c r="G111" s="328">
        <v>1556.11</v>
      </c>
      <c r="H111" s="114">
        <v>1530.1</v>
      </c>
      <c r="I111" s="356">
        <v>1504.52</v>
      </c>
      <c r="J111" s="247">
        <v>1479.37</v>
      </c>
      <c r="K111" s="223">
        <v>1454.64</v>
      </c>
    </row>
    <row r="112" spans="1:11" x14ac:dyDescent="0.3">
      <c r="A112" s="222" t="s">
        <v>398</v>
      </c>
      <c r="B112" s="328">
        <f t="shared" si="3"/>
        <v>1584.24</v>
      </c>
      <c r="C112" s="328">
        <f t="shared" si="4"/>
        <v>1557.76</v>
      </c>
      <c r="D112" s="405">
        <v>1531.72</v>
      </c>
      <c r="E112" s="328">
        <f t="shared" si="5"/>
        <v>1506.12</v>
      </c>
      <c r="F112" s="328">
        <v>1480.94</v>
      </c>
      <c r="G112" s="328">
        <v>1456.18</v>
      </c>
      <c r="H112" s="114">
        <v>1431.84</v>
      </c>
      <c r="I112" s="356">
        <v>1407.91</v>
      </c>
      <c r="J112" s="247">
        <v>1384.38</v>
      </c>
      <c r="K112" s="223">
        <v>1361.24</v>
      </c>
    </row>
    <row r="113" spans="1:11" x14ac:dyDescent="0.3">
      <c r="A113" s="222" t="s">
        <v>399</v>
      </c>
      <c r="B113" s="328">
        <f t="shared" si="3"/>
        <v>2714.54</v>
      </c>
      <c r="C113" s="328">
        <f t="shared" si="4"/>
        <v>2669.16</v>
      </c>
      <c r="D113" s="405">
        <v>2624.54</v>
      </c>
      <c r="E113" s="328">
        <f t="shared" si="5"/>
        <v>2580.67</v>
      </c>
      <c r="F113" s="328">
        <v>2537.5300000000002</v>
      </c>
      <c r="G113" s="328">
        <v>2495.11</v>
      </c>
      <c r="H113" s="114">
        <v>2453.4</v>
      </c>
      <c r="I113" s="356">
        <v>2412.39</v>
      </c>
      <c r="J113" s="247">
        <v>2372.06</v>
      </c>
      <c r="K113" s="223">
        <v>2332.41</v>
      </c>
    </row>
    <row r="114" spans="1:11" x14ac:dyDescent="0.3">
      <c r="A114" s="222" t="s">
        <v>400</v>
      </c>
      <c r="B114" s="328">
        <f t="shared" si="3"/>
        <v>1935.13</v>
      </c>
      <c r="C114" s="328">
        <f t="shared" si="4"/>
        <v>1902.78</v>
      </c>
      <c r="D114" s="405">
        <v>1870.97</v>
      </c>
      <c r="E114" s="328">
        <f t="shared" si="5"/>
        <v>1839.7</v>
      </c>
      <c r="F114" s="328">
        <v>1808.95</v>
      </c>
      <c r="G114" s="328">
        <v>1778.71</v>
      </c>
      <c r="H114" s="114">
        <v>1748.98</v>
      </c>
      <c r="I114" s="356">
        <v>1719.74</v>
      </c>
      <c r="J114" s="247">
        <v>1690.99</v>
      </c>
      <c r="K114" s="223">
        <v>1662.72</v>
      </c>
    </row>
    <row r="115" spans="1:11" x14ac:dyDescent="0.3">
      <c r="A115" s="222" t="s">
        <v>401</v>
      </c>
      <c r="B115" s="328">
        <f t="shared" si="3"/>
        <v>2257.59</v>
      </c>
      <c r="C115" s="328">
        <f t="shared" si="4"/>
        <v>2219.85</v>
      </c>
      <c r="D115" s="405">
        <v>2182.7399999999998</v>
      </c>
      <c r="E115" s="328">
        <f t="shared" si="5"/>
        <v>2146.25</v>
      </c>
      <c r="F115" s="328">
        <v>2110.37</v>
      </c>
      <c r="G115" s="328">
        <v>2075.09</v>
      </c>
      <c r="H115" s="114">
        <v>2040.4</v>
      </c>
      <c r="I115" s="356">
        <v>2006.29</v>
      </c>
      <c r="J115" s="247">
        <v>1972.75</v>
      </c>
      <c r="K115" s="223">
        <v>1939.77</v>
      </c>
    </row>
    <row r="116" spans="1:11" x14ac:dyDescent="0.3">
      <c r="A116" s="222" t="s">
        <v>402</v>
      </c>
      <c r="B116" s="328">
        <f t="shared" si="3"/>
        <v>2073.27</v>
      </c>
      <c r="C116" s="328">
        <f t="shared" si="4"/>
        <v>2038.61</v>
      </c>
      <c r="D116" s="405">
        <v>2004.53</v>
      </c>
      <c r="E116" s="328">
        <f t="shared" si="5"/>
        <v>1971.02</v>
      </c>
      <c r="F116" s="328">
        <v>1938.07</v>
      </c>
      <c r="G116" s="328">
        <v>1905.67</v>
      </c>
      <c r="H116" s="114">
        <v>1873.82</v>
      </c>
      <c r="I116" s="356">
        <v>1842.5</v>
      </c>
      <c r="J116" s="247">
        <v>1811.7</v>
      </c>
      <c r="K116" s="223">
        <v>1781.42</v>
      </c>
    </row>
    <row r="117" spans="1:11" x14ac:dyDescent="0.3">
      <c r="A117" s="222" t="s">
        <v>403</v>
      </c>
      <c r="B117" s="328">
        <f t="shared" si="3"/>
        <v>4467.6400000000003</v>
      </c>
      <c r="C117" s="328">
        <f t="shared" si="4"/>
        <v>4392.96</v>
      </c>
      <c r="D117" s="405">
        <v>4319.53</v>
      </c>
      <c r="E117" s="328">
        <f t="shared" si="5"/>
        <v>4247.33</v>
      </c>
      <c r="F117" s="328">
        <v>4176.33</v>
      </c>
      <c r="G117" s="328">
        <v>4106.5200000000004</v>
      </c>
      <c r="H117" s="114">
        <v>4037.88</v>
      </c>
      <c r="I117" s="356">
        <v>3970.38</v>
      </c>
      <c r="J117" s="247">
        <v>3904.01</v>
      </c>
      <c r="K117" s="223">
        <v>3838.75</v>
      </c>
    </row>
    <row r="118" spans="1:11" x14ac:dyDescent="0.3">
      <c r="A118" s="222" t="s">
        <v>404</v>
      </c>
      <c r="B118" s="328">
        <f t="shared" si="3"/>
        <v>389.09</v>
      </c>
      <c r="C118" s="328">
        <f t="shared" si="4"/>
        <v>382.59</v>
      </c>
      <c r="D118" s="405">
        <v>376.19</v>
      </c>
      <c r="E118" s="328">
        <f t="shared" si="5"/>
        <v>369.9</v>
      </c>
      <c r="F118" s="328">
        <v>363.72</v>
      </c>
      <c r="G118" s="328">
        <v>357.64</v>
      </c>
      <c r="H118" s="114">
        <v>351.66</v>
      </c>
      <c r="I118" s="356">
        <v>345.78</v>
      </c>
      <c r="J118" s="247">
        <v>340</v>
      </c>
      <c r="K118" s="223">
        <v>334.32</v>
      </c>
    </row>
    <row r="119" spans="1:11" x14ac:dyDescent="0.3">
      <c r="A119" s="222" t="s">
        <v>405</v>
      </c>
      <c r="B119" s="328">
        <f t="shared" si="3"/>
        <v>6583.59</v>
      </c>
      <c r="C119" s="328">
        <f t="shared" si="4"/>
        <v>6473.54</v>
      </c>
      <c r="D119" s="405">
        <v>6365.33</v>
      </c>
      <c r="E119" s="328">
        <f t="shared" si="5"/>
        <v>6258.93</v>
      </c>
      <c r="F119" s="328">
        <v>6154.31</v>
      </c>
      <c r="G119" s="328">
        <v>6051.44</v>
      </c>
      <c r="H119" s="114">
        <v>5950.29</v>
      </c>
      <c r="I119" s="356">
        <v>5850.83</v>
      </c>
      <c r="J119" s="247">
        <v>5753.03</v>
      </c>
      <c r="K119" s="223">
        <v>5656.86</v>
      </c>
    </row>
    <row r="120" spans="1:11" x14ac:dyDescent="0.3">
      <c r="A120" s="222" t="s">
        <v>406</v>
      </c>
      <c r="B120" s="328">
        <f t="shared" si="3"/>
        <v>2266.86</v>
      </c>
      <c r="C120" s="328">
        <f t="shared" si="4"/>
        <v>2228.9699999999998</v>
      </c>
      <c r="D120" s="405">
        <v>2191.71</v>
      </c>
      <c r="E120" s="328">
        <f t="shared" si="5"/>
        <v>2155.0700000000002</v>
      </c>
      <c r="F120" s="328">
        <v>2119.0500000000002</v>
      </c>
      <c r="G120" s="328">
        <v>2083.63</v>
      </c>
      <c r="H120" s="114">
        <v>2048.8000000000002</v>
      </c>
      <c r="I120" s="356">
        <v>2014.55</v>
      </c>
      <c r="J120" s="247">
        <v>1980.88</v>
      </c>
      <c r="K120" s="223">
        <v>1947.77</v>
      </c>
    </row>
    <row r="121" spans="1:11" x14ac:dyDescent="0.3">
      <c r="A121" s="222" t="s">
        <v>407</v>
      </c>
      <c r="B121" s="328">
        <f t="shared" si="3"/>
        <v>1692.57</v>
      </c>
      <c r="C121" s="328">
        <f t="shared" si="4"/>
        <v>1664.28</v>
      </c>
      <c r="D121" s="405">
        <v>1636.46</v>
      </c>
      <c r="E121" s="328">
        <f t="shared" si="5"/>
        <v>1609.11</v>
      </c>
      <c r="F121" s="328">
        <v>1582.21</v>
      </c>
      <c r="G121" s="328">
        <v>1555.76</v>
      </c>
      <c r="H121" s="114">
        <v>1529.75</v>
      </c>
      <c r="I121" s="356">
        <v>1504.18</v>
      </c>
      <c r="J121" s="247">
        <v>1479.04</v>
      </c>
      <c r="K121" s="223">
        <v>1454.32</v>
      </c>
    </row>
    <row r="122" spans="1:11" x14ac:dyDescent="0.3">
      <c r="A122" s="222" t="s">
        <v>408</v>
      </c>
      <c r="B122" s="328">
        <f t="shared" si="3"/>
        <v>2202.64</v>
      </c>
      <c r="C122" s="328">
        <f t="shared" si="4"/>
        <v>2165.8200000000002</v>
      </c>
      <c r="D122" s="405">
        <v>2129.62</v>
      </c>
      <c r="E122" s="328">
        <f t="shared" si="5"/>
        <v>2094.02</v>
      </c>
      <c r="F122" s="328">
        <v>2059.02</v>
      </c>
      <c r="G122" s="328">
        <v>2024.6</v>
      </c>
      <c r="H122" s="114">
        <v>1990.76</v>
      </c>
      <c r="I122" s="356">
        <v>1957.48</v>
      </c>
      <c r="J122" s="247">
        <v>1924.76</v>
      </c>
      <c r="K122" s="223">
        <v>1892.59</v>
      </c>
    </row>
    <row r="123" spans="1:11" x14ac:dyDescent="0.3">
      <c r="A123" s="222" t="s">
        <v>409</v>
      </c>
      <c r="B123" s="328">
        <f t="shared" si="3"/>
        <v>2004.06</v>
      </c>
      <c r="C123" s="328">
        <f t="shared" si="4"/>
        <v>1970.56</v>
      </c>
      <c r="D123" s="405">
        <v>1937.62</v>
      </c>
      <c r="E123" s="328">
        <f t="shared" si="5"/>
        <v>1905.23</v>
      </c>
      <c r="F123" s="328">
        <v>1873.38</v>
      </c>
      <c r="G123" s="328">
        <v>1842.06</v>
      </c>
      <c r="H123" s="114">
        <v>1811.27</v>
      </c>
      <c r="I123" s="356">
        <v>1780.99</v>
      </c>
      <c r="J123" s="247">
        <v>1751.22</v>
      </c>
      <c r="K123" s="223">
        <v>1721.95</v>
      </c>
    </row>
    <row r="124" spans="1:11" x14ac:dyDescent="0.3">
      <c r="A124" s="222" t="s">
        <v>410</v>
      </c>
      <c r="B124" s="328">
        <f t="shared" si="3"/>
        <v>2947.32</v>
      </c>
      <c r="C124" s="328">
        <f t="shared" si="4"/>
        <v>2898.05</v>
      </c>
      <c r="D124" s="405">
        <v>2849.61</v>
      </c>
      <c r="E124" s="328">
        <f t="shared" si="5"/>
        <v>2801.98</v>
      </c>
      <c r="F124" s="328">
        <v>2755.14</v>
      </c>
      <c r="G124" s="328">
        <v>2709.09</v>
      </c>
      <c r="H124" s="114">
        <v>2663.81</v>
      </c>
      <c r="I124" s="356">
        <v>2619.2800000000002</v>
      </c>
      <c r="J124" s="247">
        <v>2575.5</v>
      </c>
      <c r="K124" s="223">
        <v>2532.4499999999998</v>
      </c>
    </row>
    <row r="125" spans="1:11" x14ac:dyDescent="0.3">
      <c r="A125" s="222" t="s">
        <v>411</v>
      </c>
      <c r="B125" s="328">
        <f t="shared" si="3"/>
        <v>6724.88</v>
      </c>
      <c r="C125" s="328">
        <f t="shared" si="4"/>
        <v>6612.47</v>
      </c>
      <c r="D125" s="405">
        <v>6501.94</v>
      </c>
      <c r="E125" s="328">
        <f t="shared" si="5"/>
        <v>6393.25</v>
      </c>
      <c r="F125" s="328">
        <v>6286.38</v>
      </c>
      <c r="G125" s="328">
        <v>6181.3</v>
      </c>
      <c r="H125" s="114">
        <v>6077.97</v>
      </c>
      <c r="I125" s="356">
        <v>5976.37</v>
      </c>
      <c r="J125" s="247">
        <v>5876.47</v>
      </c>
      <c r="K125" s="223">
        <v>5778.24</v>
      </c>
    </row>
    <row r="126" spans="1:11" x14ac:dyDescent="0.3">
      <c r="A126" s="222" t="s">
        <v>412</v>
      </c>
      <c r="B126" s="328">
        <f t="shared" si="3"/>
        <v>2127.44</v>
      </c>
      <c r="C126" s="328">
        <f t="shared" si="4"/>
        <v>2091.88</v>
      </c>
      <c r="D126" s="405">
        <v>2056.91</v>
      </c>
      <c r="E126" s="328">
        <f t="shared" si="5"/>
        <v>2022.53</v>
      </c>
      <c r="F126" s="328">
        <v>1988.72</v>
      </c>
      <c r="G126" s="328">
        <v>1955.48</v>
      </c>
      <c r="H126" s="114">
        <v>1922.79</v>
      </c>
      <c r="I126" s="356">
        <v>1890.65</v>
      </c>
      <c r="J126" s="247">
        <v>1859.05</v>
      </c>
      <c r="K126" s="223">
        <v>1827.97</v>
      </c>
    </row>
    <row r="127" spans="1:11" x14ac:dyDescent="0.3">
      <c r="A127" s="222" t="s">
        <v>413</v>
      </c>
      <c r="B127" s="328">
        <f t="shared" si="3"/>
        <v>5533.52</v>
      </c>
      <c r="C127" s="328">
        <f t="shared" si="4"/>
        <v>5441.02</v>
      </c>
      <c r="D127" s="405">
        <v>5350.07</v>
      </c>
      <c r="E127" s="328">
        <f t="shared" si="5"/>
        <v>5260.64</v>
      </c>
      <c r="F127" s="328">
        <v>5172.7</v>
      </c>
      <c r="G127" s="328">
        <v>5086.2299999999996</v>
      </c>
      <c r="H127" s="114">
        <v>5001.21</v>
      </c>
      <c r="I127" s="356">
        <v>4917.6099999999997</v>
      </c>
      <c r="J127" s="247">
        <v>4835.41</v>
      </c>
      <c r="K127" s="223">
        <v>4754.58</v>
      </c>
    </row>
    <row r="128" spans="1:11" x14ac:dyDescent="0.3">
      <c r="A128" s="222" t="s">
        <v>414</v>
      </c>
      <c r="B128" s="328">
        <f t="shared" si="3"/>
        <v>2704.47</v>
      </c>
      <c r="C128" s="328">
        <f t="shared" si="4"/>
        <v>2659.26</v>
      </c>
      <c r="D128" s="405">
        <v>2614.81</v>
      </c>
      <c r="E128" s="328">
        <f t="shared" si="5"/>
        <v>2571.1</v>
      </c>
      <c r="F128" s="328">
        <v>2528.12</v>
      </c>
      <c r="G128" s="328">
        <v>2485.86</v>
      </c>
      <c r="H128" s="114">
        <v>2444.31</v>
      </c>
      <c r="I128" s="356">
        <v>2403.4499999999998</v>
      </c>
      <c r="J128" s="247">
        <v>2363.27</v>
      </c>
      <c r="K128" s="223">
        <v>2323.77</v>
      </c>
    </row>
    <row r="129" spans="1:11" x14ac:dyDescent="0.3">
      <c r="A129" s="222" t="s">
        <v>415</v>
      </c>
      <c r="B129" s="328">
        <f t="shared" si="3"/>
        <v>3904.87</v>
      </c>
      <c r="C129" s="328">
        <f t="shared" si="4"/>
        <v>3839.6</v>
      </c>
      <c r="D129" s="405">
        <v>3775.42</v>
      </c>
      <c r="E129" s="328">
        <f t="shared" si="5"/>
        <v>3712.31</v>
      </c>
      <c r="F129" s="328">
        <v>3650.26</v>
      </c>
      <c r="G129" s="328">
        <v>3589.24</v>
      </c>
      <c r="H129" s="114">
        <v>3529.24</v>
      </c>
      <c r="I129" s="356">
        <v>3470.25</v>
      </c>
      <c r="J129" s="247">
        <v>3412.24</v>
      </c>
      <c r="K129" s="223">
        <v>3355.2</v>
      </c>
    </row>
    <row r="130" spans="1:11" x14ac:dyDescent="0.3">
      <c r="A130" s="222" t="s">
        <v>416</v>
      </c>
      <c r="B130" s="328">
        <f t="shared" si="3"/>
        <v>2611.48</v>
      </c>
      <c r="C130" s="328">
        <f t="shared" si="4"/>
        <v>2567.83</v>
      </c>
      <c r="D130" s="405">
        <v>2524.91</v>
      </c>
      <c r="E130" s="328">
        <f t="shared" si="5"/>
        <v>2482.6999999999998</v>
      </c>
      <c r="F130" s="328">
        <v>2441.1999999999998</v>
      </c>
      <c r="G130" s="328">
        <v>2400.39</v>
      </c>
      <c r="H130" s="114">
        <v>2360.27</v>
      </c>
      <c r="I130" s="356">
        <v>2320.8200000000002</v>
      </c>
      <c r="J130" s="247">
        <v>2282.0300000000002</v>
      </c>
      <c r="K130" s="223">
        <v>2243.88</v>
      </c>
    </row>
    <row r="131" spans="1:11" x14ac:dyDescent="0.3">
      <c r="A131" s="222" t="s">
        <v>417</v>
      </c>
      <c r="B131" s="328">
        <f t="shared" si="3"/>
        <v>5284.39</v>
      </c>
      <c r="C131" s="328">
        <f t="shared" si="4"/>
        <v>5196.0600000000004</v>
      </c>
      <c r="D131" s="405">
        <v>5109.2</v>
      </c>
      <c r="E131" s="328">
        <f t="shared" si="5"/>
        <v>5023.8</v>
      </c>
      <c r="F131" s="328">
        <v>4939.82</v>
      </c>
      <c r="G131" s="328">
        <v>4857.25</v>
      </c>
      <c r="H131" s="114">
        <v>4776.0600000000004</v>
      </c>
      <c r="I131" s="356">
        <v>4696.22</v>
      </c>
      <c r="J131" s="247">
        <v>4617.72</v>
      </c>
      <c r="K131" s="223">
        <v>4540.53</v>
      </c>
    </row>
    <row r="132" spans="1:11" x14ac:dyDescent="0.3">
      <c r="A132" s="222" t="s">
        <v>418</v>
      </c>
      <c r="B132" s="328">
        <f t="shared" si="3"/>
        <v>1919.84</v>
      </c>
      <c r="C132" s="328">
        <f t="shared" si="4"/>
        <v>1887.75</v>
      </c>
      <c r="D132" s="405">
        <v>1856.19</v>
      </c>
      <c r="E132" s="328">
        <f t="shared" si="5"/>
        <v>1825.16</v>
      </c>
      <c r="F132" s="328">
        <v>1794.65</v>
      </c>
      <c r="G132" s="328">
        <v>1764.65</v>
      </c>
      <c r="H132" s="114">
        <v>1735.15</v>
      </c>
      <c r="I132" s="356">
        <v>1706.15</v>
      </c>
      <c r="J132" s="247">
        <v>1677.63</v>
      </c>
      <c r="K132" s="223">
        <v>1649.59</v>
      </c>
    </row>
    <row r="133" spans="1:11" x14ac:dyDescent="0.3">
      <c r="A133" s="222" t="s">
        <v>419</v>
      </c>
      <c r="B133" s="328">
        <f t="shared" ref="B133:B196" si="6">ROUND(((C133*1.02*0.85)+(C133*0.15)),2)</f>
        <v>1289.77</v>
      </c>
      <c r="C133" s="328">
        <f t="shared" si="4"/>
        <v>1268.21</v>
      </c>
      <c r="D133" s="405">
        <v>1247.01</v>
      </c>
      <c r="E133" s="328">
        <f t="shared" si="5"/>
        <v>1226.17</v>
      </c>
      <c r="F133" s="328">
        <v>1205.67</v>
      </c>
      <c r="G133" s="328">
        <v>1185.52</v>
      </c>
      <c r="H133" s="114">
        <v>1165.7</v>
      </c>
      <c r="I133" s="356">
        <v>1146.21</v>
      </c>
      <c r="J133" s="247">
        <v>1127.05</v>
      </c>
      <c r="K133" s="223">
        <v>1108.21</v>
      </c>
    </row>
    <row r="134" spans="1:11" x14ac:dyDescent="0.3">
      <c r="A134" s="222" t="s">
        <v>420</v>
      </c>
      <c r="B134" s="328">
        <f t="shared" si="6"/>
        <v>3585.51</v>
      </c>
      <c r="C134" s="328">
        <f t="shared" ref="C134:C197" si="7">ROUND(((D134*1.02*0.85)+(D134*0.15)),2)</f>
        <v>3525.58</v>
      </c>
      <c r="D134" s="405">
        <v>3466.65</v>
      </c>
      <c r="E134" s="328">
        <f t="shared" ref="E134:E197" si="8">ROUND(((F134*1.02*0.85)+(F134*0.15)),2)</f>
        <v>3408.7</v>
      </c>
      <c r="F134" s="328">
        <v>3351.72</v>
      </c>
      <c r="G134" s="328">
        <v>3295.69</v>
      </c>
      <c r="H134" s="114">
        <v>3240.6</v>
      </c>
      <c r="I134" s="356">
        <v>3186.43</v>
      </c>
      <c r="J134" s="247">
        <v>3133.17</v>
      </c>
      <c r="K134" s="223">
        <v>3080.8</v>
      </c>
    </row>
    <row r="135" spans="1:11" x14ac:dyDescent="0.3">
      <c r="A135" s="222" t="s">
        <v>421</v>
      </c>
      <c r="B135" s="328">
        <f t="shared" si="6"/>
        <v>2510.86</v>
      </c>
      <c r="C135" s="328">
        <f t="shared" si="7"/>
        <v>2468.89</v>
      </c>
      <c r="D135" s="405">
        <v>2427.62</v>
      </c>
      <c r="E135" s="328">
        <f t="shared" si="8"/>
        <v>2387.04</v>
      </c>
      <c r="F135" s="328">
        <v>2347.14</v>
      </c>
      <c r="G135" s="328">
        <v>2307.91</v>
      </c>
      <c r="H135" s="114">
        <v>2269.33</v>
      </c>
      <c r="I135" s="356">
        <v>2231.4</v>
      </c>
      <c r="J135" s="247">
        <v>2194.1</v>
      </c>
      <c r="K135" s="223">
        <v>2157.42</v>
      </c>
    </row>
    <row r="136" spans="1:11" x14ac:dyDescent="0.3">
      <c r="A136" s="222" t="s">
        <v>422</v>
      </c>
      <c r="B136" s="328">
        <f t="shared" si="6"/>
        <v>2430.16</v>
      </c>
      <c r="C136" s="328">
        <f t="shared" si="7"/>
        <v>2389.54</v>
      </c>
      <c r="D136" s="405">
        <v>2349.6</v>
      </c>
      <c r="E136" s="328">
        <f t="shared" si="8"/>
        <v>2310.3200000000002</v>
      </c>
      <c r="F136" s="328">
        <v>2271.6999999999998</v>
      </c>
      <c r="G136" s="328">
        <v>2233.73</v>
      </c>
      <c r="H136" s="114">
        <v>2196.39</v>
      </c>
      <c r="I136" s="356">
        <v>2159.6799999999998</v>
      </c>
      <c r="J136" s="247">
        <v>2123.58</v>
      </c>
      <c r="K136" s="223">
        <v>2088.08</v>
      </c>
    </row>
    <row r="137" spans="1:11" x14ac:dyDescent="0.3">
      <c r="A137" s="222" t="s">
        <v>423</v>
      </c>
      <c r="B137" s="328">
        <f t="shared" si="6"/>
        <v>1419.57</v>
      </c>
      <c r="C137" s="328">
        <f t="shared" si="7"/>
        <v>1395.84</v>
      </c>
      <c r="D137" s="405">
        <v>1372.51</v>
      </c>
      <c r="E137" s="328">
        <f t="shared" si="8"/>
        <v>1349.57</v>
      </c>
      <c r="F137" s="328">
        <v>1327.01</v>
      </c>
      <c r="G137" s="328">
        <v>1304.83</v>
      </c>
      <c r="H137" s="114">
        <v>1283.02</v>
      </c>
      <c r="I137" s="356">
        <v>1261.57</v>
      </c>
      <c r="J137" s="247">
        <v>1240.48</v>
      </c>
      <c r="K137" s="223">
        <v>1219.74</v>
      </c>
    </row>
    <row r="138" spans="1:11" x14ac:dyDescent="0.3">
      <c r="A138" s="222" t="s">
        <v>424</v>
      </c>
      <c r="B138" s="328">
        <f t="shared" si="6"/>
        <v>4179.6400000000003</v>
      </c>
      <c r="C138" s="328">
        <f t="shared" si="7"/>
        <v>4109.7700000000004</v>
      </c>
      <c r="D138" s="405">
        <v>4041.07</v>
      </c>
      <c r="E138" s="328">
        <f t="shared" si="8"/>
        <v>3973.52</v>
      </c>
      <c r="F138" s="328">
        <v>3907.1</v>
      </c>
      <c r="G138" s="328">
        <v>3841.79</v>
      </c>
      <c r="H138" s="114">
        <v>3777.57</v>
      </c>
      <c r="I138" s="356">
        <v>3714.42</v>
      </c>
      <c r="J138" s="247">
        <v>3652.33</v>
      </c>
      <c r="K138" s="223">
        <v>3591.28</v>
      </c>
    </row>
    <row r="139" spans="1:11" x14ac:dyDescent="0.3">
      <c r="A139" s="222" t="s">
        <v>425</v>
      </c>
      <c r="B139" s="328">
        <f t="shared" si="6"/>
        <v>1790.7</v>
      </c>
      <c r="C139" s="328">
        <f t="shared" si="7"/>
        <v>1760.77</v>
      </c>
      <c r="D139" s="405">
        <v>1731.34</v>
      </c>
      <c r="E139" s="328">
        <f t="shared" si="8"/>
        <v>1702.4</v>
      </c>
      <c r="F139" s="328">
        <v>1673.94</v>
      </c>
      <c r="G139" s="328">
        <v>1645.96</v>
      </c>
      <c r="H139" s="114">
        <v>1618.45</v>
      </c>
      <c r="I139" s="356">
        <v>1591.4</v>
      </c>
      <c r="J139" s="247">
        <v>1564.8</v>
      </c>
      <c r="K139" s="223">
        <v>1538.64</v>
      </c>
    </row>
    <row r="140" spans="1:11" x14ac:dyDescent="0.3">
      <c r="A140" s="222" t="s">
        <v>426</v>
      </c>
      <c r="B140" s="328">
        <f t="shared" si="6"/>
        <v>2639.28</v>
      </c>
      <c r="C140" s="328">
        <f t="shared" si="7"/>
        <v>2595.16</v>
      </c>
      <c r="D140" s="405">
        <v>2551.7800000000002</v>
      </c>
      <c r="E140" s="328">
        <f t="shared" si="8"/>
        <v>2509.12</v>
      </c>
      <c r="F140" s="328">
        <v>2467.1799999999998</v>
      </c>
      <c r="G140" s="328">
        <v>2425.94</v>
      </c>
      <c r="H140" s="114">
        <v>2385.39</v>
      </c>
      <c r="I140" s="356">
        <v>2345.52</v>
      </c>
      <c r="J140" s="247">
        <v>2306.31</v>
      </c>
      <c r="K140" s="223">
        <v>2267.7600000000002</v>
      </c>
    </row>
    <row r="141" spans="1:11" x14ac:dyDescent="0.3">
      <c r="A141" s="222" t="s">
        <v>427</v>
      </c>
      <c r="B141" s="328">
        <f t="shared" si="6"/>
        <v>4417.68</v>
      </c>
      <c r="C141" s="328">
        <f t="shared" si="7"/>
        <v>4343.83</v>
      </c>
      <c r="D141" s="405">
        <v>4271.22</v>
      </c>
      <c r="E141" s="328">
        <f t="shared" si="8"/>
        <v>4199.82</v>
      </c>
      <c r="F141" s="328">
        <v>4129.62</v>
      </c>
      <c r="G141" s="328">
        <v>4060.59</v>
      </c>
      <c r="H141" s="114">
        <v>3992.71</v>
      </c>
      <c r="I141" s="356">
        <v>3925.97</v>
      </c>
      <c r="J141" s="247">
        <v>3860.34</v>
      </c>
      <c r="K141" s="223">
        <v>3795.81</v>
      </c>
    </row>
    <row r="142" spans="1:11" x14ac:dyDescent="0.3">
      <c r="A142" s="222" t="s">
        <v>428</v>
      </c>
      <c r="B142" s="328">
        <f t="shared" si="6"/>
        <v>2539.31</v>
      </c>
      <c r="C142" s="328">
        <f t="shared" si="7"/>
        <v>2496.86</v>
      </c>
      <c r="D142" s="405">
        <v>2455.12</v>
      </c>
      <c r="E142" s="328">
        <f t="shared" si="8"/>
        <v>2414.08</v>
      </c>
      <c r="F142" s="328">
        <v>2373.73</v>
      </c>
      <c r="G142" s="328">
        <v>2334.0500000000002</v>
      </c>
      <c r="H142" s="114">
        <v>2295.0300000000002</v>
      </c>
      <c r="I142" s="356">
        <v>2256.67</v>
      </c>
      <c r="J142" s="247">
        <v>2218.9499999999998</v>
      </c>
      <c r="K142" s="223">
        <v>2181.86</v>
      </c>
    </row>
    <row r="143" spans="1:11" x14ac:dyDescent="0.3">
      <c r="A143" s="222" t="s">
        <v>429</v>
      </c>
      <c r="B143" s="328">
        <f t="shared" si="6"/>
        <v>1527.54</v>
      </c>
      <c r="C143" s="328">
        <f t="shared" si="7"/>
        <v>1502.01</v>
      </c>
      <c r="D143" s="405">
        <v>1476.9</v>
      </c>
      <c r="E143" s="328">
        <f t="shared" si="8"/>
        <v>1452.21</v>
      </c>
      <c r="F143" s="328">
        <v>1427.94</v>
      </c>
      <c r="G143" s="328">
        <v>1404.07</v>
      </c>
      <c r="H143" s="114">
        <v>1380.6</v>
      </c>
      <c r="I143" s="356">
        <v>1357.52</v>
      </c>
      <c r="J143" s="247">
        <v>1334.83</v>
      </c>
      <c r="K143" s="223">
        <v>1312.52</v>
      </c>
    </row>
    <row r="144" spans="1:11" x14ac:dyDescent="0.3">
      <c r="A144" s="222" t="s">
        <v>430</v>
      </c>
      <c r="B144" s="328">
        <f t="shared" si="6"/>
        <v>4499.5200000000004</v>
      </c>
      <c r="C144" s="328">
        <f t="shared" si="7"/>
        <v>4424.3100000000004</v>
      </c>
      <c r="D144" s="405">
        <v>4350.3500000000004</v>
      </c>
      <c r="E144" s="328">
        <f t="shared" si="8"/>
        <v>4277.63</v>
      </c>
      <c r="F144" s="328">
        <v>4206.13</v>
      </c>
      <c r="G144" s="328">
        <v>4135.82</v>
      </c>
      <c r="H144" s="114">
        <v>4066.69</v>
      </c>
      <c r="I144" s="356">
        <v>3998.71</v>
      </c>
      <c r="J144" s="247">
        <v>3931.87</v>
      </c>
      <c r="K144" s="223">
        <v>3866.15</v>
      </c>
    </row>
    <row r="145" spans="1:11" x14ac:dyDescent="0.3">
      <c r="A145" s="222" t="s">
        <v>431</v>
      </c>
      <c r="B145" s="328">
        <f t="shared" si="6"/>
        <v>1638.25</v>
      </c>
      <c r="C145" s="328">
        <f t="shared" si="7"/>
        <v>1610.87</v>
      </c>
      <c r="D145" s="405">
        <v>1583.94</v>
      </c>
      <c r="E145" s="328">
        <f t="shared" si="8"/>
        <v>1557.46</v>
      </c>
      <c r="F145" s="328">
        <v>1531.43</v>
      </c>
      <c r="G145" s="328">
        <v>1505.83</v>
      </c>
      <c r="H145" s="114">
        <v>1480.66</v>
      </c>
      <c r="I145" s="356">
        <v>1455.91</v>
      </c>
      <c r="J145" s="247">
        <v>1431.57</v>
      </c>
      <c r="K145" s="223">
        <v>1407.64</v>
      </c>
    </row>
    <row r="146" spans="1:11" x14ac:dyDescent="0.3">
      <c r="A146" s="222" t="s">
        <v>432</v>
      </c>
      <c r="B146" s="328">
        <f t="shared" si="6"/>
        <v>15734.93</v>
      </c>
      <c r="C146" s="328">
        <f t="shared" si="7"/>
        <v>15471.91</v>
      </c>
      <c r="D146" s="405">
        <v>15213.28</v>
      </c>
      <c r="E146" s="328">
        <f t="shared" si="8"/>
        <v>14958.98</v>
      </c>
      <c r="F146" s="328">
        <v>14708.93</v>
      </c>
      <c r="G146" s="328">
        <v>14463.06</v>
      </c>
      <c r="H146" s="114">
        <v>14221.3</v>
      </c>
      <c r="I146" s="356">
        <v>13983.58</v>
      </c>
      <c r="J146" s="247">
        <v>13749.83</v>
      </c>
      <c r="K146" s="223">
        <v>13519.99</v>
      </c>
    </row>
    <row r="147" spans="1:11" x14ac:dyDescent="0.3">
      <c r="A147" s="222" t="s">
        <v>433</v>
      </c>
      <c r="B147" s="328">
        <f t="shared" si="6"/>
        <v>3291.49</v>
      </c>
      <c r="C147" s="328">
        <f t="shared" si="7"/>
        <v>3236.47</v>
      </c>
      <c r="D147" s="405">
        <v>3182.37</v>
      </c>
      <c r="E147" s="328">
        <f t="shared" si="8"/>
        <v>3129.17</v>
      </c>
      <c r="F147" s="328">
        <v>3076.86</v>
      </c>
      <c r="G147" s="328">
        <v>3025.43</v>
      </c>
      <c r="H147" s="114">
        <v>2974.86</v>
      </c>
      <c r="I147" s="356">
        <v>2925.13</v>
      </c>
      <c r="J147" s="247">
        <v>2876.23</v>
      </c>
      <c r="K147" s="223">
        <v>2828.15</v>
      </c>
    </row>
    <row r="148" spans="1:11" x14ac:dyDescent="0.3">
      <c r="A148" s="222" t="s">
        <v>434</v>
      </c>
      <c r="B148" s="328">
        <f t="shared" si="6"/>
        <v>3719.94</v>
      </c>
      <c r="C148" s="328">
        <f t="shared" si="7"/>
        <v>3657.76</v>
      </c>
      <c r="D148" s="405">
        <v>3596.62</v>
      </c>
      <c r="E148" s="328">
        <f t="shared" si="8"/>
        <v>3536.5</v>
      </c>
      <c r="F148" s="328">
        <v>3477.38</v>
      </c>
      <c r="G148" s="328">
        <v>3419.25</v>
      </c>
      <c r="H148" s="114">
        <v>3362.09</v>
      </c>
      <c r="I148" s="356">
        <v>3305.89</v>
      </c>
      <c r="J148" s="247">
        <v>3250.63</v>
      </c>
      <c r="K148" s="223">
        <v>3196.29</v>
      </c>
    </row>
    <row r="149" spans="1:11" x14ac:dyDescent="0.3">
      <c r="A149" s="222" t="s">
        <v>435</v>
      </c>
      <c r="B149" s="328">
        <f t="shared" si="6"/>
        <v>3357.17</v>
      </c>
      <c r="C149" s="328">
        <f t="shared" si="7"/>
        <v>3301.05</v>
      </c>
      <c r="D149" s="405">
        <v>3245.87</v>
      </c>
      <c r="E149" s="328">
        <f t="shared" si="8"/>
        <v>3191.61</v>
      </c>
      <c r="F149" s="328">
        <v>3138.26</v>
      </c>
      <c r="G149" s="328">
        <v>3085.8</v>
      </c>
      <c r="H149" s="114">
        <v>3034.22</v>
      </c>
      <c r="I149" s="356">
        <v>2983.5</v>
      </c>
      <c r="J149" s="247">
        <v>2933.63</v>
      </c>
      <c r="K149" s="223">
        <f>1410.5+1474.09</f>
        <v>2884.59</v>
      </c>
    </row>
    <row r="150" spans="1:11" x14ac:dyDescent="0.3">
      <c r="A150" s="222" t="s">
        <v>436</v>
      </c>
      <c r="B150" s="328">
        <f t="shared" si="6"/>
        <v>2732.73</v>
      </c>
      <c r="C150" s="328">
        <f t="shared" si="7"/>
        <v>2687.05</v>
      </c>
      <c r="D150" s="405">
        <v>2642.13</v>
      </c>
      <c r="E150" s="328">
        <f t="shared" si="8"/>
        <v>2597.96</v>
      </c>
      <c r="F150" s="328">
        <v>2554.5300000000002</v>
      </c>
      <c r="G150" s="328">
        <v>2511.83</v>
      </c>
      <c r="H150" s="114">
        <v>2469.84</v>
      </c>
      <c r="I150" s="356">
        <v>2428.5500000000002</v>
      </c>
      <c r="J150" s="247">
        <v>2387.9499999999998</v>
      </c>
      <c r="K150" s="223">
        <v>2348.0300000000002</v>
      </c>
    </row>
    <row r="151" spans="1:11" x14ac:dyDescent="0.3">
      <c r="A151" s="222" t="s">
        <v>437</v>
      </c>
      <c r="B151" s="328">
        <f t="shared" si="6"/>
        <v>3097.57</v>
      </c>
      <c r="C151" s="328">
        <f t="shared" si="7"/>
        <v>3045.79</v>
      </c>
      <c r="D151" s="405">
        <v>2994.88</v>
      </c>
      <c r="E151" s="328">
        <f t="shared" si="8"/>
        <v>2944.82</v>
      </c>
      <c r="F151" s="328">
        <v>2895.59</v>
      </c>
      <c r="G151" s="328">
        <v>2847.19</v>
      </c>
      <c r="H151" s="114">
        <v>2799.6</v>
      </c>
      <c r="I151" s="356">
        <v>2752.8</v>
      </c>
      <c r="J151" s="247">
        <v>2706.78</v>
      </c>
      <c r="K151" s="223">
        <v>2661.53</v>
      </c>
    </row>
    <row r="152" spans="1:11" x14ac:dyDescent="0.3">
      <c r="A152" s="222" t="s">
        <v>438</v>
      </c>
      <c r="B152" s="328">
        <f t="shared" si="6"/>
        <v>2448.9299999999998</v>
      </c>
      <c r="C152" s="328">
        <f t="shared" si="7"/>
        <v>2407.9899999999998</v>
      </c>
      <c r="D152" s="405">
        <v>2367.7399999999998</v>
      </c>
      <c r="E152" s="328">
        <f t="shared" si="8"/>
        <v>2328.16</v>
      </c>
      <c r="F152" s="328">
        <v>2289.2399999999998</v>
      </c>
      <c r="G152" s="328">
        <v>2250.9699999999998</v>
      </c>
      <c r="H152" s="114">
        <v>2213.34</v>
      </c>
      <c r="I152" s="356">
        <v>2176.34</v>
      </c>
      <c r="J152" s="247">
        <v>2139.96</v>
      </c>
      <c r="K152" s="223">
        <v>2104.19</v>
      </c>
    </row>
    <row r="153" spans="1:11" x14ac:dyDescent="0.3">
      <c r="A153" s="222" t="s">
        <v>439</v>
      </c>
      <c r="B153" s="328">
        <f t="shared" si="6"/>
        <v>4754</v>
      </c>
      <c r="C153" s="328">
        <f t="shared" si="7"/>
        <v>4674.53</v>
      </c>
      <c r="D153" s="405">
        <v>4596.3900000000003</v>
      </c>
      <c r="E153" s="328">
        <f t="shared" si="8"/>
        <v>4519.5600000000004</v>
      </c>
      <c r="F153" s="328">
        <v>4444.01</v>
      </c>
      <c r="G153" s="328">
        <v>4369.72</v>
      </c>
      <c r="H153" s="114">
        <v>4296.68</v>
      </c>
      <c r="I153" s="356">
        <v>4224.8599999999997</v>
      </c>
      <c r="J153" s="247">
        <v>4154.24</v>
      </c>
      <c r="K153" s="223">
        <v>4084.8</v>
      </c>
    </row>
    <row r="154" spans="1:11" x14ac:dyDescent="0.3">
      <c r="A154" s="222" t="s">
        <v>440</v>
      </c>
      <c r="B154" s="328">
        <f t="shared" si="6"/>
        <v>3354.81</v>
      </c>
      <c r="C154" s="328">
        <f t="shared" si="7"/>
        <v>3298.73</v>
      </c>
      <c r="D154" s="405">
        <v>3243.59</v>
      </c>
      <c r="E154" s="328">
        <f t="shared" si="8"/>
        <v>3189.37</v>
      </c>
      <c r="F154" s="328">
        <v>3136.06</v>
      </c>
      <c r="G154" s="328">
        <v>3083.64</v>
      </c>
      <c r="H154" s="114">
        <v>3032.09</v>
      </c>
      <c r="I154" s="356">
        <v>2981.41</v>
      </c>
      <c r="J154" s="247">
        <v>2931.57</v>
      </c>
      <c r="K154" s="223">
        <v>2882.57</v>
      </c>
    </row>
    <row r="155" spans="1:11" x14ac:dyDescent="0.3">
      <c r="A155" s="222" t="s">
        <v>441</v>
      </c>
      <c r="B155" s="328">
        <f t="shared" si="6"/>
        <v>1818.38</v>
      </c>
      <c r="C155" s="328">
        <f t="shared" si="7"/>
        <v>1787.98</v>
      </c>
      <c r="D155" s="405">
        <v>1758.09</v>
      </c>
      <c r="E155" s="328">
        <f t="shared" si="8"/>
        <v>1728.7</v>
      </c>
      <c r="F155" s="328">
        <v>1699.8</v>
      </c>
      <c r="G155" s="328">
        <v>1671.39</v>
      </c>
      <c r="H155" s="114">
        <v>1643.45</v>
      </c>
      <c r="I155" s="356">
        <v>1615.98</v>
      </c>
      <c r="J155" s="247">
        <v>1588.97</v>
      </c>
      <c r="K155" s="223">
        <v>1562.41</v>
      </c>
    </row>
    <row r="156" spans="1:11" x14ac:dyDescent="0.3">
      <c r="A156" s="222" t="s">
        <v>442</v>
      </c>
      <c r="B156" s="328">
        <f t="shared" si="6"/>
        <v>4083.65</v>
      </c>
      <c r="C156" s="328">
        <f t="shared" si="7"/>
        <v>4015.39</v>
      </c>
      <c r="D156" s="405">
        <v>3948.27</v>
      </c>
      <c r="E156" s="328">
        <f t="shared" si="8"/>
        <v>3882.27</v>
      </c>
      <c r="F156" s="328">
        <v>3817.37</v>
      </c>
      <c r="G156" s="328">
        <v>3753.56</v>
      </c>
      <c r="H156" s="114">
        <v>3690.82</v>
      </c>
      <c r="I156" s="356">
        <v>3629.12</v>
      </c>
      <c r="J156" s="247">
        <v>3568.46</v>
      </c>
      <c r="K156" s="223">
        <v>3508.81</v>
      </c>
    </row>
    <row r="157" spans="1:11" x14ac:dyDescent="0.3">
      <c r="A157" s="222" t="s">
        <v>443</v>
      </c>
      <c r="B157" s="328">
        <f t="shared" si="6"/>
        <v>3785.46</v>
      </c>
      <c r="C157" s="328">
        <f t="shared" si="7"/>
        <v>3722.18</v>
      </c>
      <c r="D157" s="405">
        <v>3659.96</v>
      </c>
      <c r="E157" s="328">
        <f t="shared" si="8"/>
        <v>3598.78</v>
      </c>
      <c r="F157" s="328">
        <v>3538.62</v>
      </c>
      <c r="G157" s="328">
        <v>3479.47</v>
      </c>
      <c r="H157" s="114">
        <v>3421.31</v>
      </c>
      <c r="I157" s="356">
        <v>3364.12</v>
      </c>
      <c r="J157" s="247">
        <v>3307.89</v>
      </c>
      <c r="K157" s="223">
        <v>3252.6</v>
      </c>
    </row>
    <row r="158" spans="1:11" x14ac:dyDescent="0.3">
      <c r="A158" s="222" t="s">
        <v>444</v>
      </c>
      <c r="B158" s="328">
        <f t="shared" si="6"/>
        <v>2028.61</v>
      </c>
      <c r="C158" s="328">
        <f t="shared" si="7"/>
        <v>1994.7</v>
      </c>
      <c r="D158" s="405">
        <v>1961.36</v>
      </c>
      <c r="E158" s="328">
        <f t="shared" si="8"/>
        <v>1928.57</v>
      </c>
      <c r="F158" s="328">
        <v>1896.33</v>
      </c>
      <c r="G158" s="328">
        <v>1864.63</v>
      </c>
      <c r="H158" s="114">
        <v>1833.46</v>
      </c>
      <c r="I158" s="356">
        <v>1802.81</v>
      </c>
      <c r="J158" s="247">
        <v>1772.67</v>
      </c>
      <c r="K158" s="223">
        <v>1743.04</v>
      </c>
    </row>
    <row r="159" spans="1:11" x14ac:dyDescent="0.3">
      <c r="A159" s="222" t="s">
        <v>445</v>
      </c>
      <c r="B159" s="328">
        <f t="shared" si="6"/>
        <v>1161.77</v>
      </c>
      <c r="C159" s="328">
        <f t="shared" si="7"/>
        <v>1142.3499999999999</v>
      </c>
      <c r="D159" s="405">
        <v>1123.25</v>
      </c>
      <c r="E159" s="328">
        <f t="shared" si="8"/>
        <v>1104.47</v>
      </c>
      <c r="F159" s="328">
        <v>1086.01</v>
      </c>
      <c r="G159" s="328">
        <v>1067.8599999999999</v>
      </c>
      <c r="H159" s="114">
        <v>1050.01</v>
      </c>
      <c r="I159" s="356">
        <v>1032.46</v>
      </c>
      <c r="J159" s="247">
        <v>1015.2</v>
      </c>
      <c r="K159" s="223">
        <v>998.23</v>
      </c>
    </row>
    <row r="160" spans="1:11" x14ac:dyDescent="0.3">
      <c r="A160" s="222" t="s">
        <v>446</v>
      </c>
      <c r="B160" s="328">
        <f t="shared" si="6"/>
        <v>1797.05</v>
      </c>
      <c r="C160" s="328">
        <f t="shared" si="7"/>
        <v>1767.01</v>
      </c>
      <c r="D160" s="405">
        <v>1737.47</v>
      </c>
      <c r="E160" s="328">
        <f t="shared" si="8"/>
        <v>1708.43</v>
      </c>
      <c r="F160" s="328">
        <v>1679.87</v>
      </c>
      <c r="G160" s="328">
        <v>1651.79</v>
      </c>
      <c r="H160" s="114">
        <v>1624.18</v>
      </c>
      <c r="I160" s="356">
        <v>1597.03</v>
      </c>
      <c r="J160" s="247">
        <v>1570.33</v>
      </c>
      <c r="K160" s="223">
        <v>1544.08</v>
      </c>
    </row>
    <row r="161" spans="1:11" x14ac:dyDescent="0.3">
      <c r="A161" s="222" t="s">
        <v>447</v>
      </c>
      <c r="B161" s="328">
        <f t="shared" si="6"/>
        <v>3201.32</v>
      </c>
      <c r="C161" s="328">
        <f t="shared" si="7"/>
        <v>3147.81</v>
      </c>
      <c r="D161" s="405">
        <v>3095.19</v>
      </c>
      <c r="E161" s="328">
        <f t="shared" si="8"/>
        <v>3043.45</v>
      </c>
      <c r="F161" s="328">
        <v>2992.58</v>
      </c>
      <c r="G161" s="328">
        <v>2942.56</v>
      </c>
      <c r="H161" s="114">
        <v>2893.37</v>
      </c>
      <c r="I161" s="356">
        <v>2845</v>
      </c>
      <c r="J161" s="247">
        <v>2797.44</v>
      </c>
      <c r="K161" s="223">
        <v>2750.68</v>
      </c>
    </row>
    <row r="162" spans="1:11" x14ac:dyDescent="0.3">
      <c r="A162" s="222" t="s">
        <v>448</v>
      </c>
      <c r="B162" s="328">
        <f t="shared" si="6"/>
        <v>18801.689999999999</v>
      </c>
      <c r="C162" s="328">
        <f t="shared" si="7"/>
        <v>18487.400000000001</v>
      </c>
      <c r="D162" s="405">
        <v>18178.37</v>
      </c>
      <c r="E162" s="328">
        <f t="shared" si="8"/>
        <v>17874.5</v>
      </c>
      <c r="F162" s="328">
        <v>17575.71</v>
      </c>
      <c r="G162" s="328">
        <v>17281.919999999998</v>
      </c>
      <c r="H162" s="114">
        <v>16993.04</v>
      </c>
      <c r="I162" s="356">
        <v>16708.990000000002</v>
      </c>
      <c r="J162" s="247">
        <v>16429.689999999999</v>
      </c>
      <c r="K162" s="223">
        <v>16155.05</v>
      </c>
    </row>
    <row r="163" spans="1:11" x14ac:dyDescent="0.3">
      <c r="A163" s="222" t="s">
        <v>449</v>
      </c>
      <c r="B163" s="328">
        <f t="shared" si="6"/>
        <v>1789.85</v>
      </c>
      <c r="C163" s="328">
        <f t="shared" si="7"/>
        <v>1759.93</v>
      </c>
      <c r="D163" s="405">
        <v>1730.51</v>
      </c>
      <c r="E163" s="328">
        <f t="shared" si="8"/>
        <v>1701.58</v>
      </c>
      <c r="F163" s="328">
        <v>1673.14</v>
      </c>
      <c r="G163" s="328">
        <v>1645.17</v>
      </c>
      <c r="H163" s="114">
        <v>1617.67</v>
      </c>
      <c r="I163" s="356">
        <v>1590.63</v>
      </c>
      <c r="J163" s="247">
        <v>1564.04</v>
      </c>
      <c r="K163" s="223">
        <v>1537.9</v>
      </c>
    </row>
    <row r="164" spans="1:11" x14ac:dyDescent="0.3">
      <c r="A164" s="222" t="s">
        <v>450</v>
      </c>
      <c r="B164" s="328">
        <f t="shared" si="6"/>
        <v>2827.31</v>
      </c>
      <c r="C164" s="328">
        <f t="shared" si="7"/>
        <v>2780.05</v>
      </c>
      <c r="D164" s="405">
        <v>2733.58</v>
      </c>
      <c r="E164" s="328">
        <f t="shared" si="8"/>
        <v>2687.89</v>
      </c>
      <c r="F164" s="328">
        <v>2642.96</v>
      </c>
      <c r="G164" s="328">
        <v>2598.7800000000002</v>
      </c>
      <c r="H164" s="114">
        <v>2555.34</v>
      </c>
      <c r="I164" s="356">
        <v>2512.63</v>
      </c>
      <c r="J164" s="247">
        <v>2470.63</v>
      </c>
      <c r="K164" s="223">
        <v>2429.33</v>
      </c>
    </row>
    <row r="165" spans="1:11" x14ac:dyDescent="0.3">
      <c r="A165" s="222" t="s">
        <v>451</v>
      </c>
      <c r="B165" s="328">
        <f t="shared" si="6"/>
        <v>6851.42</v>
      </c>
      <c r="C165" s="328">
        <f t="shared" si="7"/>
        <v>6736.89</v>
      </c>
      <c r="D165" s="405">
        <v>6624.28</v>
      </c>
      <c r="E165" s="328">
        <f t="shared" si="8"/>
        <v>6513.55</v>
      </c>
      <c r="F165" s="328">
        <v>6404.67</v>
      </c>
      <c r="G165" s="328">
        <v>6297.61</v>
      </c>
      <c r="H165" s="114">
        <v>6192.34</v>
      </c>
      <c r="I165" s="356">
        <v>6088.83</v>
      </c>
      <c r="J165" s="247">
        <v>5987.05</v>
      </c>
      <c r="K165" s="223">
        <v>5886.97</v>
      </c>
    </row>
    <row r="166" spans="1:11" x14ac:dyDescent="0.3">
      <c r="A166" s="222" t="s">
        <v>452</v>
      </c>
      <c r="B166" s="328">
        <f t="shared" si="6"/>
        <v>1351.17</v>
      </c>
      <c r="C166" s="328">
        <f t="shared" si="7"/>
        <v>1328.58</v>
      </c>
      <c r="D166" s="405">
        <v>1306.3699999999999</v>
      </c>
      <c r="E166" s="328">
        <f t="shared" si="8"/>
        <v>1284.53</v>
      </c>
      <c r="F166" s="328">
        <v>1263.06</v>
      </c>
      <c r="G166" s="328">
        <v>1241.95</v>
      </c>
      <c r="H166" s="114">
        <v>1221.19</v>
      </c>
      <c r="I166" s="356">
        <v>1200.78</v>
      </c>
      <c r="J166" s="247">
        <v>1180.71</v>
      </c>
      <c r="K166" s="223">
        <v>1160.97</v>
      </c>
    </row>
    <row r="167" spans="1:11" x14ac:dyDescent="0.3">
      <c r="A167" s="222" t="s">
        <v>453</v>
      </c>
      <c r="B167" s="328">
        <f t="shared" si="6"/>
        <v>5057.26</v>
      </c>
      <c r="C167" s="328">
        <f t="shared" si="7"/>
        <v>4972.72</v>
      </c>
      <c r="D167" s="405">
        <v>4889.6000000000004</v>
      </c>
      <c r="E167" s="328">
        <f t="shared" si="8"/>
        <v>4807.87</v>
      </c>
      <c r="F167" s="328">
        <v>4727.5</v>
      </c>
      <c r="G167" s="328">
        <v>4648.4799999999996</v>
      </c>
      <c r="H167" s="114">
        <v>4570.78</v>
      </c>
      <c r="I167" s="356">
        <v>4494.38</v>
      </c>
      <c r="J167" s="247">
        <v>4419.25</v>
      </c>
      <c r="K167" s="223">
        <f>1623.66+1261.29+1460.43</f>
        <v>4345.38</v>
      </c>
    </row>
    <row r="168" spans="1:11" x14ac:dyDescent="0.3">
      <c r="A168" s="222" t="s">
        <v>454</v>
      </c>
      <c r="B168" s="328">
        <f t="shared" si="6"/>
        <v>3340.08</v>
      </c>
      <c r="C168" s="328">
        <f t="shared" si="7"/>
        <v>3284.25</v>
      </c>
      <c r="D168" s="405">
        <v>3229.35</v>
      </c>
      <c r="E168" s="328">
        <f t="shared" si="8"/>
        <v>3175.37</v>
      </c>
      <c r="F168" s="328">
        <v>3122.29</v>
      </c>
      <c r="G168" s="328">
        <v>3070.1</v>
      </c>
      <c r="H168" s="114">
        <v>3018.78</v>
      </c>
      <c r="I168" s="356">
        <v>2968.32</v>
      </c>
      <c r="J168" s="247">
        <v>2918.7</v>
      </c>
      <c r="K168" s="223">
        <v>2869.91</v>
      </c>
    </row>
    <row r="169" spans="1:11" x14ac:dyDescent="0.3">
      <c r="A169" s="222" t="s">
        <v>455</v>
      </c>
      <c r="B169" s="328">
        <f t="shared" si="6"/>
        <v>1064.7</v>
      </c>
      <c r="C169" s="328">
        <f t="shared" si="7"/>
        <v>1046.9000000000001</v>
      </c>
      <c r="D169" s="405">
        <v>1029.4000000000001</v>
      </c>
      <c r="E169" s="328">
        <f t="shared" si="8"/>
        <v>1012.19</v>
      </c>
      <c r="F169" s="328">
        <v>995.27</v>
      </c>
      <c r="G169" s="328">
        <v>978.63</v>
      </c>
      <c r="H169" s="114">
        <v>962.27</v>
      </c>
      <c r="I169" s="356">
        <v>946.18</v>
      </c>
      <c r="J169" s="247">
        <v>930.36</v>
      </c>
      <c r="K169" s="223">
        <v>914.81</v>
      </c>
    </row>
    <row r="170" spans="1:11" x14ac:dyDescent="0.3">
      <c r="A170" s="222" t="s">
        <v>456</v>
      </c>
      <c r="B170" s="328">
        <f t="shared" si="6"/>
        <v>1916.69</v>
      </c>
      <c r="C170" s="328">
        <f t="shared" si="7"/>
        <v>1884.65</v>
      </c>
      <c r="D170" s="405">
        <v>1853.15</v>
      </c>
      <c r="E170" s="328">
        <f t="shared" si="8"/>
        <v>1822.17</v>
      </c>
      <c r="F170" s="328">
        <v>1791.71</v>
      </c>
      <c r="G170" s="328">
        <v>1761.76</v>
      </c>
      <c r="H170" s="114">
        <v>1732.31</v>
      </c>
      <c r="I170" s="356">
        <v>1703.35</v>
      </c>
      <c r="J170" s="247">
        <v>1674.88</v>
      </c>
      <c r="K170" s="223">
        <v>1646.88</v>
      </c>
    </row>
    <row r="171" spans="1:11" x14ac:dyDescent="0.3">
      <c r="A171" s="222" t="s">
        <v>457</v>
      </c>
      <c r="B171" s="328">
        <f t="shared" si="6"/>
        <v>1441.76</v>
      </c>
      <c r="C171" s="328">
        <f t="shared" si="7"/>
        <v>1417.66</v>
      </c>
      <c r="D171" s="405">
        <v>1393.96</v>
      </c>
      <c r="E171" s="328">
        <f t="shared" si="8"/>
        <v>1370.66</v>
      </c>
      <c r="F171" s="328">
        <v>1347.75</v>
      </c>
      <c r="G171" s="328">
        <v>1325.22</v>
      </c>
      <c r="H171" s="114">
        <v>1303.07</v>
      </c>
      <c r="I171" s="356">
        <v>1281.29</v>
      </c>
      <c r="J171" s="247">
        <v>1259.8699999999999</v>
      </c>
      <c r="K171" s="223">
        <v>1238.81</v>
      </c>
    </row>
    <row r="172" spans="1:11" x14ac:dyDescent="0.3">
      <c r="A172" s="222" t="s">
        <v>458</v>
      </c>
      <c r="B172" s="328">
        <f t="shared" si="6"/>
        <v>4800.2</v>
      </c>
      <c r="C172" s="328">
        <f t="shared" si="7"/>
        <v>4719.96</v>
      </c>
      <c r="D172" s="405">
        <v>4641.0600000000004</v>
      </c>
      <c r="E172" s="328">
        <f t="shared" si="8"/>
        <v>4563.4799999999996</v>
      </c>
      <c r="F172" s="328">
        <v>4487.2</v>
      </c>
      <c r="G172" s="328">
        <v>4412.1899999999996</v>
      </c>
      <c r="H172" s="114">
        <v>4338.4399999999996</v>
      </c>
      <c r="I172" s="356">
        <v>4265.92</v>
      </c>
      <c r="J172" s="247">
        <v>4194.6099999999997</v>
      </c>
      <c r="K172" s="223">
        <v>4124.49</v>
      </c>
    </row>
    <row r="173" spans="1:11" x14ac:dyDescent="0.3">
      <c r="A173" s="222" t="s">
        <v>459</v>
      </c>
      <c r="B173" s="328">
        <f t="shared" si="6"/>
        <v>9613.75</v>
      </c>
      <c r="C173" s="328">
        <f t="shared" si="7"/>
        <v>9453.0499999999993</v>
      </c>
      <c r="D173" s="405">
        <v>9295.0300000000007</v>
      </c>
      <c r="E173" s="328">
        <f t="shared" si="8"/>
        <v>9139.66</v>
      </c>
      <c r="F173" s="328">
        <v>8986.8799999999992</v>
      </c>
      <c r="G173" s="328">
        <v>8836.66</v>
      </c>
      <c r="H173" s="114">
        <v>8688.9500000000007</v>
      </c>
      <c r="I173" s="356">
        <v>8543.7099999999991</v>
      </c>
      <c r="J173" s="247">
        <v>8400.89</v>
      </c>
      <c r="K173" s="223">
        <v>8260.4599999999991</v>
      </c>
    </row>
    <row r="174" spans="1:11" x14ac:dyDescent="0.3">
      <c r="A174" s="222" t="s">
        <v>460</v>
      </c>
      <c r="B174" s="328">
        <f t="shared" si="6"/>
        <v>6790.97</v>
      </c>
      <c r="C174" s="328">
        <f t="shared" si="7"/>
        <v>6677.45</v>
      </c>
      <c r="D174" s="405">
        <v>6565.83</v>
      </c>
      <c r="E174" s="328">
        <f t="shared" si="8"/>
        <v>6456.08</v>
      </c>
      <c r="F174" s="328">
        <v>6348.16</v>
      </c>
      <c r="G174" s="328">
        <v>6242.05</v>
      </c>
      <c r="H174" s="114">
        <v>6137.71</v>
      </c>
      <c r="I174" s="356">
        <v>6035.11</v>
      </c>
      <c r="J174" s="247">
        <v>5934.23</v>
      </c>
      <c r="K174" s="223">
        <v>5835.03</v>
      </c>
    </row>
    <row r="175" spans="1:11" x14ac:dyDescent="0.3">
      <c r="A175" s="222" t="s">
        <v>461</v>
      </c>
      <c r="B175" s="328">
        <f t="shared" si="6"/>
        <v>3773.24</v>
      </c>
      <c r="C175" s="328">
        <f t="shared" si="7"/>
        <v>3710.17</v>
      </c>
      <c r="D175" s="405">
        <v>3648.15</v>
      </c>
      <c r="E175" s="328">
        <f t="shared" si="8"/>
        <v>3587.17</v>
      </c>
      <c r="F175" s="328">
        <v>3527.21</v>
      </c>
      <c r="G175" s="328">
        <v>3468.25</v>
      </c>
      <c r="H175" s="114">
        <v>3410.28</v>
      </c>
      <c r="I175" s="356">
        <v>3353.27</v>
      </c>
      <c r="J175" s="247">
        <v>3297.22</v>
      </c>
      <c r="K175" s="223">
        <v>3242.1</v>
      </c>
    </row>
    <row r="176" spans="1:11" x14ac:dyDescent="0.3">
      <c r="A176" s="222" t="s">
        <v>462</v>
      </c>
      <c r="B176" s="328">
        <f t="shared" si="6"/>
        <v>742.51</v>
      </c>
      <c r="C176" s="328">
        <f t="shared" si="7"/>
        <v>730.1</v>
      </c>
      <c r="D176" s="405">
        <v>717.9</v>
      </c>
      <c r="E176" s="328">
        <f t="shared" si="8"/>
        <v>705.9</v>
      </c>
      <c r="F176" s="328">
        <v>694.1</v>
      </c>
      <c r="G176" s="328">
        <v>682.5</v>
      </c>
      <c r="H176" s="114">
        <v>671.09</v>
      </c>
      <c r="I176" s="356">
        <v>659.87</v>
      </c>
      <c r="J176" s="247">
        <v>648.84</v>
      </c>
      <c r="K176" s="223">
        <v>637.99</v>
      </c>
    </row>
    <row r="177" spans="1:11" x14ac:dyDescent="0.3">
      <c r="A177" s="222" t="s">
        <v>463</v>
      </c>
      <c r="B177" s="328">
        <f t="shared" si="6"/>
        <v>2862.07</v>
      </c>
      <c r="C177" s="328">
        <f t="shared" si="7"/>
        <v>2814.23</v>
      </c>
      <c r="D177" s="405">
        <v>2767.19</v>
      </c>
      <c r="E177" s="328">
        <f t="shared" si="8"/>
        <v>2720.93</v>
      </c>
      <c r="F177" s="328">
        <v>2675.45</v>
      </c>
      <c r="G177" s="328">
        <v>2630.73</v>
      </c>
      <c r="H177" s="114">
        <v>2586.7600000000002</v>
      </c>
      <c r="I177" s="356">
        <v>2543.52</v>
      </c>
      <c r="J177" s="247">
        <v>2501</v>
      </c>
      <c r="K177" s="223">
        <v>2459.19</v>
      </c>
    </row>
    <row r="178" spans="1:11" x14ac:dyDescent="0.3">
      <c r="A178" s="222" t="s">
        <v>464</v>
      </c>
      <c r="B178" s="328">
        <f t="shared" si="6"/>
        <v>2825.16</v>
      </c>
      <c r="C178" s="328">
        <f t="shared" si="7"/>
        <v>2777.94</v>
      </c>
      <c r="D178" s="405">
        <v>2731.5</v>
      </c>
      <c r="E178" s="328">
        <f t="shared" si="8"/>
        <v>2685.84</v>
      </c>
      <c r="F178" s="328">
        <v>2640.94</v>
      </c>
      <c r="G178" s="328">
        <v>2596.79</v>
      </c>
      <c r="H178" s="114">
        <v>2553.38</v>
      </c>
      <c r="I178" s="356">
        <v>2510.6999999999998</v>
      </c>
      <c r="J178" s="247">
        <v>2468.73</v>
      </c>
      <c r="K178" s="223">
        <v>2427.46</v>
      </c>
    </row>
    <row r="179" spans="1:11" x14ac:dyDescent="0.3">
      <c r="A179" s="222" t="s">
        <v>465</v>
      </c>
      <c r="B179" s="328">
        <f t="shared" si="6"/>
        <v>1233.28</v>
      </c>
      <c r="C179" s="328">
        <f t="shared" si="7"/>
        <v>1212.6600000000001</v>
      </c>
      <c r="D179" s="405">
        <v>1192.3900000000001</v>
      </c>
      <c r="E179" s="328">
        <f t="shared" si="8"/>
        <v>1172.46</v>
      </c>
      <c r="F179" s="328">
        <v>1152.8599999999999</v>
      </c>
      <c r="G179" s="328">
        <v>1133.5899999999999</v>
      </c>
      <c r="H179" s="114">
        <v>1114.6400000000001</v>
      </c>
      <c r="I179" s="356">
        <v>1096.01</v>
      </c>
      <c r="J179" s="247">
        <v>1077.69</v>
      </c>
      <c r="K179" s="223">
        <v>1059.68</v>
      </c>
    </row>
    <row r="180" spans="1:11" x14ac:dyDescent="0.3">
      <c r="A180" s="222" t="s">
        <v>466</v>
      </c>
      <c r="B180" s="328">
        <f t="shared" si="6"/>
        <v>5037.47</v>
      </c>
      <c r="C180" s="328">
        <f t="shared" si="7"/>
        <v>4953.26</v>
      </c>
      <c r="D180" s="405">
        <v>4870.46</v>
      </c>
      <c r="E180" s="328">
        <f t="shared" si="8"/>
        <v>4789.05</v>
      </c>
      <c r="F180" s="328">
        <v>4709</v>
      </c>
      <c r="G180" s="328">
        <v>4630.29</v>
      </c>
      <c r="H180" s="114">
        <v>4552.8900000000003</v>
      </c>
      <c r="I180" s="356">
        <v>4476.78</v>
      </c>
      <c r="J180" s="247">
        <v>4401.95</v>
      </c>
      <c r="K180" s="223">
        <v>4328.37</v>
      </c>
    </row>
    <row r="181" spans="1:11" x14ac:dyDescent="0.3">
      <c r="A181" s="222" t="s">
        <v>467</v>
      </c>
      <c r="B181" s="328">
        <f t="shared" si="6"/>
        <v>8191.16</v>
      </c>
      <c r="C181" s="328">
        <f t="shared" si="7"/>
        <v>8054.24</v>
      </c>
      <c r="D181" s="405">
        <v>7919.61</v>
      </c>
      <c r="E181" s="328">
        <f t="shared" si="8"/>
        <v>7787.23</v>
      </c>
      <c r="F181" s="328">
        <v>7657.06</v>
      </c>
      <c r="G181" s="328">
        <v>7529.07</v>
      </c>
      <c r="H181" s="114">
        <v>7403.22</v>
      </c>
      <c r="I181" s="356">
        <v>7279.47</v>
      </c>
      <c r="J181" s="247">
        <v>7157.79</v>
      </c>
      <c r="K181" s="223">
        <v>7038.14</v>
      </c>
    </row>
    <row r="182" spans="1:11" x14ac:dyDescent="0.3">
      <c r="A182" s="222" t="s">
        <v>468</v>
      </c>
      <c r="B182" s="328">
        <f t="shared" si="6"/>
        <v>4083.87</v>
      </c>
      <c r="C182" s="328">
        <f t="shared" si="7"/>
        <v>4015.6</v>
      </c>
      <c r="D182" s="405">
        <v>3948.48</v>
      </c>
      <c r="E182" s="328">
        <f t="shared" si="8"/>
        <v>3882.48</v>
      </c>
      <c r="F182" s="328">
        <v>3817.58</v>
      </c>
      <c r="G182" s="328">
        <v>3753.77</v>
      </c>
      <c r="H182" s="114">
        <v>3691.02</v>
      </c>
      <c r="I182" s="356">
        <v>3629.32</v>
      </c>
      <c r="J182" s="247">
        <v>3568.65</v>
      </c>
      <c r="K182" s="223">
        <v>3509</v>
      </c>
    </row>
    <row r="183" spans="1:11" x14ac:dyDescent="0.3">
      <c r="A183" s="222" t="s">
        <v>469</v>
      </c>
      <c r="B183" s="328">
        <f t="shared" si="6"/>
        <v>4640.09</v>
      </c>
      <c r="C183" s="328">
        <f t="shared" si="7"/>
        <v>4562.53</v>
      </c>
      <c r="D183" s="405">
        <v>4486.26</v>
      </c>
      <c r="E183" s="328">
        <f t="shared" si="8"/>
        <v>4411.2700000000004</v>
      </c>
      <c r="F183" s="328">
        <v>4337.53</v>
      </c>
      <c r="G183" s="328">
        <v>4265.0200000000004</v>
      </c>
      <c r="H183" s="114">
        <v>4193.7299999999996</v>
      </c>
      <c r="I183" s="356">
        <v>4123.63</v>
      </c>
      <c r="J183" s="247">
        <v>4054.7</v>
      </c>
      <c r="K183" s="223">
        <v>3986.92</v>
      </c>
    </row>
    <row r="184" spans="1:11" x14ac:dyDescent="0.3">
      <c r="A184" s="222" t="s">
        <v>470</v>
      </c>
      <c r="B184" s="328">
        <f t="shared" si="6"/>
        <v>3169.45</v>
      </c>
      <c r="C184" s="328">
        <f t="shared" si="7"/>
        <v>3116.47</v>
      </c>
      <c r="D184" s="405">
        <v>3064.38</v>
      </c>
      <c r="E184" s="328">
        <f t="shared" si="8"/>
        <v>3013.16</v>
      </c>
      <c r="F184" s="328">
        <v>2962.79</v>
      </c>
      <c r="G184" s="328">
        <v>2913.26</v>
      </c>
      <c r="H184" s="114">
        <v>2864.56</v>
      </c>
      <c r="I184" s="356">
        <v>2816.68</v>
      </c>
      <c r="J184" s="247">
        <v>2769.6</v>
      </c>
      <c r="K184" s="223">
        <v>2723.3</v>
      </c>
    </row>
    <row r="185" spans="1:11" x14ac:dyDescent="0.3">
      <c r="A185" s="222" t="s">
        <v>471</v>
      </c>
      <c r="B185" s="328">
        <f t="shared" si="6"/>
        <v>20430.7</v>
      </c>
      <c r="C185" s="328">
        <f t="shared" si="7"/>
        <v>20089.18</v>
      </c>
      <c r="D185" s="405">
        <v>19753.37</v>
      </c>
      <c r="E185" s="328">
        <f t="shared" si="8"/>
        <v>19423.18</v>
      </c>
      <c r="F185" s="328">
        <v>19098.509999999998</v>
      </c>
      <c r="G185" s="328">
        <v>18779.259999999998</v>
      </c>
      <c r="H185" s="114">
        <v>18465.349999999999</v>
      </c>
      <c r="I185" s="356">
        <v>18156.689999999999</v>
      </c>
      <c r="J185" s="247">
        <v>17853.189999999999</v>
      </c>
      <c r="K185" s="223">
        <v>17554.759999999998</v>
      </c>
    </row>
    <row r="186" spans="1:11" x14ac:dyDescent="0.3">
      <c r="A186" s="222" t="s">
        <v>472</v>
      </c>
      <c r="B186" s="328">
        <f t="shared" si="6"/>
        <v>2017.57</v>
      </c>
      <c r="C186" s="328">
        <f t="shared" si="7"/>
        <v>1983.84</v>
      </c>
      <c r="D186" s="405">
        <v>1950.68</v>
      </c>
      <c r="E186" s="328">
        <f t="shared" si="8"/>
        <v>1918.07</v>
      </c>
      <c r="F186" s="328">
        <v>1886.01</v>
      </c>
      <c r="G186" s="328">
        <v>1854.48</v>
      </c>
      <c r="H186" s="114">
        <v>1823.48</v>
      </c>
      <c r="I186" s="356">
        <v>1793</v>
      </c>
      <c r="J186" s="247">
        <v>1763.03</v>
      </c>
      <c r="K186" s="223">
        <v>1733.56</v>
      </c>
    </row>
    <row r="187" spans="1:11" x14ac:dyDescent="0.3">
      <c r="A187" s="222" t="s">
        <v>473</v>
      </c>
      <c r="B187" s="328">
        <f t="shared" si="6"/>
        <v>3968.54</v>
      </c>
      <c r="C187" s="328">
        <f t="shared" si="7"/>
        <v>3902.2</v>
      </c>
      <c r="D187" s="405">
        <v>3836.97</v>
      </c>
      <c r="E187" s="328">
        <f t="shared" si="8"/>
        <v>3772.83</v>
      </c>
      <c r="F187" s="328">
        <v>3709.76</v>
      </c>
      <c r="G187" s="328">
        <v>3647.75</v>
      </c>
      <c r="H187" s="114">
        <v>3586.77</v>
      </c>
      <c r="I187" s="356">
        <v>3526.81</v>
      </c>
      <c r="J187" s="247">
        <v>3467.86</v>
      </c>
      <c r="K187" s="223">
        <v>3409.89</v>
      </c>
    </row>
    <row r="188" spans="1:11" x14ac:dyDescent="0.3">
      <c r="A188" s="222" t="s">
        <v>474</v>
      </c>
      <c r="B188" s="328">
        <f t="shared" si="6"/>
        <v>2420.5100000000002</v>
      </c>
      <c r="C188" s="328">
        <f t="shared" si="7"/>
        <v>2380.0500000000002</v>
      </c>
      <c r="D188" s="405">
        <v>2340.27</v>
      </c>
      <c r="E188" s="328">
        <f t="shared" si="8"/>
        <v>2301.15</v>
      </c>
      <c r="F188" s="328">
        <v>2262.6799999999998</v>
      </c>
      <c r="G188" s="328">
        <v>2224.86</v>
      </c>
      <c r="H188" s="114">
        <v>2187.67</v>
      </c>
      <c r="I188" s="356">
        <v>2151.1</v>
      </c>
      <c r="J188" s="247">
        <v>2115.14</v>
      </c>
      <c r="K188" s="223">
        <v>2079.7800000000002</v>
      </c>
    </row>
    <row r="189" spans="1:11" x14ac:dyDescent="0.3">
      <c r="A189" s="222" t="s">
        <v>475</v>
      </c>
      <c r="B189" s="328">
        <f t="shared" si="6"/>
        <v>7283.79</v>
      </c>
      <c r="C189" s="328">
        <f t="shared" si="7"/>
        <v>7162.04</v>
      </c>
      <c r="D189" s="405">
        <v>7042.32</v>
      </c>
      <c r="E189" s="328">
        <f t="shared" si="8"/>
        <v>6924.6</v>
      </c>
      <c r="F189" s="328">
        <v>6808.85</v>
      </c>
      <c r="G189" s="328">
        <v>6695.03</v>
      </c>
      <c r="H189" s="114">
        <v>6583.12</v>
      </c>
      <c r="I189" s="356">
        <v>6473.08</v>
      </c>
      <c r="J189" s="247">
        <v>6364.88</v>
      </c>
      <c r="K189" s="223">
        <v>6258.49</v>
      </c>
    </row>
    <row r="190" spans="1:11" x14ac:dyDescent="0.3">
      <c r="A190" s="222" t="s">
        <v>476</v>
      </c>
      <c r="B190" s="328">
        <f t="shared" si="6"/>
        <v>3348.2</v>
      </c>
      <c r="C190" s="328">
        <f t="shared" si="7"/>
        <v>3292.23</v>
      </c>
      <c r="D190" s="405">
        <v>3237.2</v>
      </c>
      <c r="E190" s="328">
        <f t="shared" si="8"/>
        <v>3183.09</v>
      </c>
      <c r="F190" s="328">
        <v>3129.88</v>
      </c>
      <c r="G190" s="328">
        <v>3077.56</v>
      </c>
      <c r="H190" s="114">
        <v>3026.12</v>
      </c>
      <c r="I190" s="356">
        <v>2975.54</v>
      </c>
      <c r="J190" s="247">
        <v>2925.8</v>
      </c>
      <c r="K190" s="223">
        <v>2876.89</v>
      </c>
    </row>
    <row r="191" spans="1:11" x14ac:dyDescent="0.3">
      <c r="A191" s="222" t="s">
        <v>477</v>
      </c>
      <c r="B191" s="328">
        <f t="shared" si="6"/>
        <v>5000.2299999999996</v>
      </c>
      <c r="C191" s="328">
        <f t="shared" si="7"/>
        <v>4916.6499999999996</v>
      </c>
      <c r="D191" s="405">
        <v>4834.46</v>
      </c>
      <c r="E191" s="328">
        <f t="shared" si="8"/>
        <v>4753.6499999999996</v>
      </c>
      <c r="F191" s="328">
        <v>4674.1899999999996</v>
      </c>
      <c r="G191" s="328">
        <v>4596.0600000000004</v>
      </c>
      <c r="H191" s="114">
        <v>4519.2299999999996</v>
      </c>
      <c r="I191" s="356">
        <v>4443.6899999999996</v>
      </c>
      <c r="J191" s="247">
        <v>4369.41</v>
      </c>
      <c r="K191" s="223">
        <v>4296.37</v>
      </c>
    </row>
    <row r="192" spans="1:11" x14ac:dyDescent="0.3">
      <c r="A192" s="222" t="s">
        <v>478</v>
      </c>
      <c r="B192" s="328">
        <f t="shared" si="6"/>
        <v>1828.49</v>
      </c>
      <c r="C192" s="328">
        <f t="shared" si="7"/>
        <v>1797.93</v>
      </c>
      <c r="D192" s="405">
        <v>1767.88</v>
      </c>
      <c r="E192" s="328">
        <f t="shared" si="8"/>
        <v>1738.33</v>
      </c>
      <c r="F192" s="328">
        <v>1709.27</v>
      </c>
      <c r="G192" s="328">
        <v>1680.7</v>
      </c>
      <c r="H192" s="114">
        <v>1652.61</v>
      </c>
      <c r="I192" s="356">
        <v>1624.99</v>
      </c>
      <c r="J192" s="247">
        <v>1597.83</v>
      </c>
      <c r="K192" s="223">
        <v>1571.12</v>
      </c>
    </row>
    <row r="193" spans="1:11" x14ac:dyDescent="0.3">
      <c r="A193" s="222" t="s">
        <v>479</v>
      </c>
      <c r="B193" s="328">
        <f t="shared" si="6"/>
        <v>267.60000000000002</v>
      </c>
      <c r="C193" s="328">
        <f t="shared" si="7"/>
        <v>263.13</v>
      </c>
      <c r="D193" s="405">
        <v>258.73</v>
      </c>
      <c r="E193" s="328">
        <f t="shared" si="8"/>
        <v>254.41</v>
      </c>
      <c r="F193" s="328">
        <v>250.16</v>
      </c>
      <c r="G193" s="328">
        <v>245.98</v>
      </c>
      <c r="H193" s="114">
        <v>241.87</v>
      </c>
      <c r="I193" s="356">
        <v>237.83</v>
      </c>
      <c r="J193" s="247">
        <v>233.85</v>
      </c>
      <c r="K193" s="223">
        <v>229.94</v>
      </c>
    </row>
    <row r="194" spans="1:11" x14ac:dyDescent="0.3">
      <c r="A194" s="222" t="s">
        <v>480</v>
      </c>
      <c r="B194" s="328">
        <f t="shared" si="6"/>
        <v>2171.71</v>
      </c>
      <c r="C194" s="328">
        <f t="shared" si="7"/>
        <v>2135.41</v>
      </c>
      <c r="D194" s="405">
        <v>2099.71</v>
      </c>
      <c r="E194" s="328">
        <f t="shared" si="8"/>
        <v>2064.61</v>
      </c>
      <c r="F194" s="328">
        <v>2030.1</v>
      </c>
      <c r="G194" s="328">
        <v>1996.17</v>
      </c>
      <c r="H194" s="114">
        <v>1962.8</v>
      </c>
      <c r="I194" s="356">
        <v>1929.99</v>
      </c>
      <c r="J194" s="247">
        <v>1897.73</v>
      </c>
      <c r="K194" s="223">
        <v>1866.01</v>
      </c>
    </row>
    <row r="195" spans="1:11" x14ac:dyDescent="0.3">
      <c r="A195" s="222" t="s">
        <v>481</v>
      </c>
      <c r="B195" s="328">
        <f t="shared" si="6"/>
        <v>2742.41</v>
      </c>
      <c r="C195" s="328">
        <f t="shared" si="7"/>
        <v>2696.57</v>
      </c>
      <c r="D195" s="405">
        <v>2651.49</v>
      </c>
      <c r="E195" s="328">
        <f t="shared" si="8"/>
        <v>2607.17</v>
      </c>
      <c r="F195" s="328">
        <v>2563.59</v>
      </c>
      <c r="G195" s="328">
        <v>2520.7399999999998</v>
      </c>
      <c r="H195" s="114">
        <v>2478.6</v>
      </c>
      <c r="I195" s="356">
        <v>2437.17</v>
      </c>
      <c r="J195" s="247">
        <v>2396.4299999999998</v>
      </c>
      <c r="K195" s="223">
        <v>2356.37</v>
      </c>
    </row>
    <row r="196" spans="1:11" x14ac:dyDescent="0.3">
      <c r="A196" s="222" t="s">
        <v>482</v>
      </c>
      <c r="B196" s="328">
        <f t="shared" si="6"/>
        <v>1380.81</v>
      </c>
      <c r="C196" s="328">
        <f t="shared" si="7"/>
        <v>1357.73</v>
      </c>
      <c r="D196" s="405">
        <v>1335.03</v>
      </c>
      <c r="E196" s="328">
        <f t="shared" si="8"/>
        <v>1312.71</v>
      </c>
      <c r="F196" s="328">
        <v>1290.77</v>
      </c>
      <c r="G196" s="328">
        <v>1269.19</v>
      </c>
      <c r="H196" s="114">
        <v>1247.97</v>
      </c>
      <c r="I196" s="356">
        <v>1227.1099999999999</v>
      </c>
      <c r="J196" s="247">
        <v>1206.5999999999999</v>
      </c>
      <c r="K196" s="223">
        <v>1186.43</v>
      </c>
    </row>
    <row r="197" spans="1:11" x14ac:dyDescent="0.3">
      <c r="A197" s="222" t="s">
        <v>483</v>
      </c>
      <c r="B197" s="328">
        <f t="shared" ref="B197:B260" si="9">ROUND(((C197*1.02*0.85)+(C197*0.15)),2)</f>
        <v>7320.11</v>
      </c>
      <c r="C197" s="328">
        <f t="shared" si="7"/>
        <v>7197.75</v>
      </c>
      <c r="D197" s="405">
        <v>7077.43</v>
      </c>
      <c r="E197" s="328">
        <f t="shared" si="8"/>
        <v>6959.12</v>
      </c>
      <c r="F197" s="328">
        <v>6842.79</v>
      </c>
      <c r="G197" s="328">
        <v>6728.41</v>
      </c>
      <c r="H197" s="114">
        <v>6615.94</v>
      </c>
      <c r="I197" s="356">
        <v>6505.35</v>
      </c>
      <c r="J197" s="247">
        <v>6396.61</v>
      </c>
      <c r="K197" s="223">
        <v>6289.69</v>
      </c>
    </row>
    <row r="198" spans="1:11" x14ac:dyDescent="0.3">
      <c r="A198" s="222" t="s">
        <v>484</v>
      </c>
      <c r="B198" s="328">
        <f t="shared" si="9"/>
        <v>2302.5</v>
      </c>
      <c r="C198" s="328">
        <f t="shared" ref="C198:C261" si="10">ROUND(((D198*1.02*0.85)+(D198*0.15)),2)</f>
        <v>2264.0100000000002</v>
      </c>
      <c r="D198" s="405">
        <v>2226.17</v>
      </c>
      <c r="E198" s="328">
        <f t="shared" ref="E198:E261" si="11">ROUND(((F198*1.02*0.85)+(F198*0.15)),2)</f>
        <v>2188.96</v>
      </c>
      <c r="F198" s="328">
        <v>2152.37</v>
      </c>
      <c r="G198" s="328">
        <v>2116.39</v>
      </c>
      <c r="H198" s="114">
        <v>2081.0100000000002</v>
      </c>
      <c r="I198" s="356">
        <v>2046.22</v>
      </c>
      <c r="J198" s="247">
        <v>2012.02</v>
      </c>
      <c r="K198" s="223">
        <v>1978.39</v>
      </c>
    </row>
    <row r="199" spans="1:11" x14ac:dyDescent="0.3">
      <c r="A199" s="222" t="s">
        <v>485</v>
      </c>
      <c r="B199" s="328">
        <f t="shared" si="9"/>
        <v>5542.15</v>
      </c>
      <c r="C199" s="328">
        <f t="shared" si="10"/>
        <v>5449.51</v>
      </c>
      <c r="D199" s="405">
        <v>5358.42</v>
      </c>
      <c r="E199" s="328">
        <f t="shared" si="11"/>
        <v>5268.85</v>
      </c>
      <c r="F199" s="328">
        <v>5180.78</v>
      </c>
      <c r="G199" s="328">
        <v>5094.18</v>
      </c>
      <c r="H199" s="114">
        <v>5009.03</v>
      </c>
      <c r="I199" s="356">
        <v>4925.3</v>
      </c>
      <c r="J199" s="247">
        <v>4842.97</v>
      </c>
      <c r="K199" s="223">
        <v>4762.0200000000004</v>
      </c>
    </row>
    <row r="200" spans="1:11" x14ac:dyDescent="0.3">
      <c r="A200" s="222" t="s">
        <v>486</v>
      </c>
      <c r="B200" s="328">
        <f t="shared" si="9"/>
        <v>2246.42</v>
      </c>
      <c r="C200" s="328">
        <f t="shared" si="10"/>
        <v>2208.87</v>
      </c>
      <c r="D200" s="405">
        <v>2171.9499999999998</v>
      </c>
      <c r="E200" s="328">
        <f t="shared" si="11"/>
        <v>2135.64</v>
      </c>
      <c r="F200" s="328">
        <v>2099.94</v>
      </c>
      <c r="G200" s="328">
        <v>2064.84</v>
      </c>
      <c r="H200" s="114">
        <v>2030.32</v>
      </c>
      <c r="I200" s="356">
        <v>1996.38</v>
      </c>
      <c r="J200" s="247">
        <v>1963.01</v>
      </c>
      <c r="K200" s="223">
        <v>1930.2</v>
      </c>
    </row>
    <row r="201" spans="1:11" x14ac:dyDescent="0.3">
      <c r="A201" s="222" t="s">
        <v>487</v>
      </c>
      <c r="B201" s="328">
        <f t="shared" si="9"/>
        <v>2468.61</v>
      </c>
      <c r="C201" s="328">
        <f t="shared" si="10"/>
        <v>2427.35</v>
      </c>
      <c r="D201" s="405">
        <v>2386.77</v>
      </c>
      <c r="E201" s="328">
        <f t="shared" si="11"/>
        <v>2346.87</v>
      </c>
      <c r="F201" s="328">
        <v>2307.64</v>
      </c>
      <c r="G201" s="328">
        <v>2269.0700000000002</v>
      </c>
      <c r="H201" s="114">
        <v>2231.14</v>
      </c>
      <c r="I201" s="356">
        <v>2193.84</v>
      </c>
      <c r="J201" s="247">
        <v>2157.17</v>
      </c>
      <c r="K201" s="223">
        <v>2121.11</v>
      </c>
    </row>
    <row r="202" spans="1:11" x14ac:dyDescent="0.3">
      <c r="A202" s="222" t="s">
        <v>488</v>
      </c>
      <c r="B202" s="328">
        <f t="shared" si="9"/>
        <v>1353.15</v>
      </c>
      <c r="C202" s="328">
        <f t="shared" si="10"/>
        <v>1330.53</v>
      </c>
      <c r="D202" s="405">
        <v>1308.29</v>
      </c>
      <c r="E202" s="328">
        <f t="shared" si="11"/>
        <v>1286.42</v>
      </c>
      <c r="F202" s="328">
        <v>1264.92</v>
      </c>
      <c r="G202" s="328">
        <v>1243.78</v>
      </c>
      <c r="H202" s="114">
        <v>1222.99</v>
      </c>
      <c r="I202" s="356">
        <v>1202.55</v>
      </c>
      <c r="J202" s="247">
        <v>1182.45</v>
      </c>
      <c r="K202" s="223">
        <v>1162.68</v>
      </c>
    </row>
    <row r="203" spans="1:11" x14ac:dyDescent="0.3">
      <c r="A203" s="222" t="s">
        <v>489</v>
      </c>
      <c r="B203" s="328">
        <f t="shared" si="9"/>
        <v>1556.81</v>
      </c>
      <c r="C203" s="328">
        <f t="shared" si="10"/>
        <v>1530.79</v>
      </c>
      <c r="D203" s="405">
        <v>1505.2</v>
      </c>
      <c r="E203" s="328">
        <f t="shared" si="11"/>
        <v>1480.04</v>
      </c>
      <c r="F203" s="328">
        <v>1455.3</v>
      </c>
      <c r="G203" s="328">
        <v>1430.97</v>
      </c>
      <c r="H203" s="114">
        <v>1407.05</v>
      </c>
      <c r="I203" s="356">
        <v>1383.53</v>
      </c>
      <c r="J203" s="247">
        <v>1360.4</v>
      </c>
      <c r="K203" s="223">
        <v>1337.66</v>
      </c>
    </row>
    <row r="204" spans="1:11" x14ac:dyDescent="0.3">
      <c r="A204" s="222" t="s">
        <v>490</v>
      </c>
      <c r="B204" s="328">
        <f t="shared" si="9"/>
        <v>4645.07</v>
      </c>
      <c r="C204" s="328">
        <f t="shared" si="10"/>
        <v>4567.42</v>
      </c>
      <c r="D204" s="405">
        <v>4491.07</v>
      </c>
      <c r="E204" s="328">
        <f t="shared" si="11"/>
        <v>4416</v>
      </c>
      <c r="F204" s="328">
        <v>4342.18</v>
      </c>
      <c r="G204" s="328">
        <v>4269.6000000000004</v>
      </c>
      <c r="H204" s="114">
        <v>4198.2299999999996</v>
      </c>
      <c r="I204" s="356">
        <v>4128.05</v>
      </c>
      <c r="J204" s="247">
        <v>4059.05</v>
      </c>
      <c r="K204" s="223">
        <v>3991.2</v>
      </c>
    </row>
    <row r="205" spans="1:11" x14ac:dyDescent="0.3">
      <c r="A205" s="222" t="s">
        <v>491</v>
      </c>
      <c r="B205" s="328">
        <f t="shared" si="9"/>
        <v>8104.61</v>
      </c>
      <c r="C205" s="328">
        <f t="shared" si="10"/>
        <v>7969.13</v>
      </c>
      <c r="D205" s="405">
        <v>7835.92</v>
      </c>
      <c r="E205" s="328">
        <f t="shared" si="11"/>
        <v>7704.94</v>
      </c>
      <c r="F205" s="328">
        <v>7576.15</v>
      </c>
      <c r="G205" s="328">
        <v>7449.51</v>
      </c>
      <c r="H205" s="114">
        <v>7324.99</v>
      </c>
      <c r="I205" s="356">
        <v>7202.55</v>
      </c>
      <c r="J205" s="247">
        <v>7082.15</v>
      </c>
      <c r="K205" s="223">
        <v>6963.77</v>
      </c>
    </row>
    <row r="206" spans="1:11" x14ac:dyDescent="0.3">
      <c r="A206" s="222" t="s">
        <v>492</v>
      </c>
      <c r="B206" s="328">
        <f t="shared" si="9"/>
        <v>2586.77</v>
      </c>
      <c r="C206" s="328">
        <f t="shared" si="10"/>
        <v>2543.5300000000002</v>
      </c>
      <c r="D206" s="405">
        <v>2501.0100000000002</v>
      </c>
      <c r="E206" s="328">
        <f t="shared" si="11"/>
        <v>2459.1999999999998</v>
      </c>
      <c r="F206" s="328">
        <v>2418.09</v>
      </c>
      <c r="G206" s="328">
        <v>2377.67</v>
      </c>
      <c r="H206" s="114">
        <v>2337.9299999999998</v>
      </c>
      <c r="I206" s="356">
        <v>2298.85</v>
      </c>
      <c r="J206" s="247">
        <v>2260.42</v>
      </c>
      <c r="K206" s="223">
        <v>2222.64</v>
      </c>
    </row>
    <row r="207" spans="1:11" x14ac:dyDescent="0.3">
      <c r="A207" s="222" t="s">
        <v>493</v>
      </c>
      <c r="B207" s="328">
        <f t="shared" si="9"/>
        <v>11958.52</v>
      </c>
      <c r="C207" s="328">
        <f t="shared" si="10"/>
        <v>11758.62</v>
      </c>
      <c r="D207" s="405">
        <v>11562.06</v>
      </c>
      <c r="E207" s="328">
        <f t="shared" si="11"/>
        <v>11368.79</v>
      </c>
      <c r="F207" s="328">
        <v>11178.75</v>
      </c>
      <c r="G207" s="328">
        <v>10991.89</v>
      </c>
      <c r="H207" s="114">
        <v>10808.15</v>
      </c>
      <c r="I207" s="356">
        <v>10627.48</v>
      </c>
      <c r="J207" s="247">
        <v>10449.83</v>
      </c>
      <c r="K207" s="223">
        <v>10275.15</v>
      </c>
    </row>
    <row r="208" spans="1:11" x14ac:dyDescent="0.3">
      <c r="A208" s="222" t="s">
        <v>494</v>
      </c>
      <c r="B208" s="328">
        <f t="shared" si="9"/>
        <v>2900.52</v>
      </c>
      <c r="C208" s="328">
        <f t="shared" si="10"/>
        <v>2852.04</v>
      </c>
      <c r="D208" s="405">
        <v>2804.37</v>
      </c>
      <c r="E208" s="328">
        <f t="shared" si="11"/>
        <v>2757.49</v>
      </c>
      <c r="F208" s="328">
        <v>2711.4</v>
      </c>
      <c r="G208" s="328">
        <v>2666.08</v>
      </c>
      <c r="H208" s="114">
        <v>2621.51</v>
      </c>
      <c r="I208" s="356">
        <v>2577.69</v>
      </c>
      <c r="J208" s="247">
        <v>2534.6</v>
      </c>
      <c r="K208" s="223">
        <v>2492.23</v>
      </c>
    </row>
    <row r="209" spans="1:11" x14ac:dyDescent="0.3">
      <c r="A209" s="222" t="s">
        <v>495</v>
      </c>
      <c r="B209" s="328">
        <f t="shared" si="9"/>
        <v>4782.0600000000004</v>
      </c>
      <c r="C209" s="328">
        <f t="shared" si="10"/>
        <v>4702.12</v>
      </c>
      <c r="D209" s="405">
        <v>4623.5200000000004</v>
      </c>
      <c r="E209" s="328">
        <f t="shared" si="11"/>
        <v>4546.2299999999996</v>
      </c>
      <c r="F209" s="328">
        <v>4470.24</v>
      </c>
      <c r="G209" s="328">
        <v>4395.5200000000004</v>
      </c>
      <c r="H209" s="114">
        <v>4322.05</v>
      </c>
      <c r="I209" s="356">
        <v>4249.8</v>
      </c>
      <c r="J209" s="247">
        <v>4178.76</v>
      </c>
      <c r="K209" s="223">
        <v>4108.91</v>
      </c>
    </row>
    <row r="210" spans="1:11" x14ac:dyDescent="0.3">
      <c r="A210" s="222" t="s">
        <v>496</v>
      </c>
      <c r="B210" s="328">
        <f t="shared" si="9"/>
        <v>1630.82</v>
      </c>
      <c r="C210" s="328">
        <f t="shared" si="10"/>
        <v>1603.56</v>
      </c>
      <c r="D210" s="405">
        <v>1576.76</v>
      </c>
      <c r="E210" s="328">
        <f t="shared" si="11"/>
        <v>1550.4</v>
      </c>
      <c r="F210" s="328">
        <v>1524.48</v>
      </c>
      <c r="G210" s="328">
        <v>1499</v>
      </c>
      <c r="H210" s="114">
        <v>1473.94</v>
      </c>
      <c r="I210" s="356">
        <v>1449.3</v>
      </c>
      <c r="J210" s="247">
        <v>1425.07</v>
      </c>
      <c r="K210" s="223">
        <v>1401.25</v>
      </c>
    </row>
    <row r="211" spans="1:11" x14ac:dyDescent="0.3">
      <c r="A211" s="222" t="s">
        <v>497</v>
      </c>
      <c r="B211" s="328">
        <f t="shared" si="9"/>
        <v>3310.98</v>
      </c>
      <c r="C211" s="328">
        <f t="shared" si="10"/>
        <v>3255.63</v>
      </c>
      <c r="D211" s="405">
        <v>3201.21</v>
      </c>
      <c r="E211" s="328">
        <f t="shared" si="11"/>
        <v>3147.7</v>
      </c>
      <c r="F211" s="328">
        <v>3095.08</v>
      </c>
      <c r="G211" s="328">
        <v>3043.34</v>
      </c>
      <c r="H211" s="114">
        <v>2992.47</v>
      </c>
      <c r="I211" s="356">
        <v>2942.45</v>
      </c>
      <c r="J211" s="247">
        <v>2893.26</v>
      </c>
      <c r="K211" s="223">
        <v>2844.9</v>
      </c>
    </row>
    <row r="212" spans="1:11" x14ac:dyDescent="0.3">
      <c r="A212" s="222" t="s">
        <v>498</v>
      </c>
      <c r="B212" s="328">
        <f t="shared" si="9"/>
        <v>6170.62</v>
      </c>
      <c r="C212" s="328">
        <f t="shared" si="10"/>
        <v>6067.47</v>
      </c>
      <c r="D212" s="405">
        <v>5966.05</v>
      </c>
      <c r="E212" s="328">
        <f t="shared" si="11"/>
        <v>5866.32</v>
      </c>
      <c r="F212" s="328">
        <v>5768.26</v>
      </c>
      <c r="G212" s="328">
        <v>5671.84</v>
      </c>
      <c r="H212" s="114">
        <v>5577.03</v>
      </c>
      <c r="I212" s="356">
        <v>5483.81</v>
      </c>
      <c r="J212" s="247">
        <v>5392.14</v>
      </c>
      <c r="K212" s="223">
        <v>5302.01</v>
      </c>
    </row>
    <row r="213" spans="1:11" x14ac:dyDescent="0.3">
      <c r="A213" s="222" t="s">
        <v>499</v>
      </c>
      <c r="B213" s="328">
        <f t="shared" si="9"/>
        <v>1788.53</v>
      </c>
      <c r="C213" s="328">
        <f t="shared" si="10"/>
        <v>1758.63</v>
      </c>
      <c r="D213" s="405">
        <v>1729.23</v>
      </c>
      <c r="E213" s="328">
        <f t="shared" si="11"/>
        <v>1700.32</v>
      </c>
      <c r="F213" s="328">
        <v>1671.9</v>
      </c>
      <c r="G213" s="328">
        <v>1643.95</v>
      </c>
      <c r="H213" s="114">
        <v>1616.47</v>
      </c>
      <c r="I213" s="356">
        <v>1589.45</v>
      </c>
      <c r="J213" s="247">
        <v>1562.88</v>
      </c>
      <c r="K213" s="223">
        <v>1536.76</v>
      </c>
    </row>
    <row r="214" spans="1:11" x14ac:dyDescent="0.3">
      <c r="A214" s="222" t="s">
        <v>500</v>
      </c>
      <c r="B214" s="328">
        <f t="shared" si="9"/>
        <v>2415.85</v>
      </c>
      <c r="C214" s="328">
        <f t="shared" si="10"/>
        <v>2375.4699999999998</v>
      </c>
      <c r="D214" s="405">
        <v>2335.7600000000002</v>
      </c>
      <c r="E214" s="328">
        <f t="shared" si="11"/>
        <v>2296.7199999999998</v>
      </c>
      <c r="F214" s="328">
        <v>2258.33</v>
      </c>
      <c r="G214" s="328">
        <v>2220.58</v>
      </c>
      <c r="H214" s="114">
        <v>2183.46</v>
      </c>
      <c r="I214" s="356">
        <v>2146.96</v>
      </c>
      <c r="J214" s="247">
        <v>2111.0700000000002</v>
      </c>
      <c r="K214" s="223">
        <v>2075.7800000000002</v>
      </c>
    </row>
    <row r="215" spans="1:11" x14ac:dyDescent="0.3">
      <c r="A215" s="222" t="s">
        <v>501</v>
      </c>
      <c r="B215" s="328">
        <f t="shared" si="9"/>
        <v>4846.9399999999996</v>
      </c>
      <c r="C215" s="328">
        <f t="shared" si="10"/>
        <v>4765.92</v>
      </c>
      <c r="D215" s="405">
        <v>4686.25</v>
      </c>
      <c r="E215" s="328">
        <f t="shared" si="11"/>
        <v>4607.92</v>
      </c>
      <c r="F215" s="328">
        <v>4530.8900000000003</v>
      </c>
      <c r="G215" s="328">
        <v>4455.1499999999996</v>
      </c>
      <c r="H215" s="114">
        <v>4380.68</v>
      </c>
      <c r="I215" s="356">
        <v>4307.45</v>
      </c>
      <c r="J215" s="247">
        <v>4235.45</v>
      </c>
      <c r="K215" s="223">
        <f>1883.97+2280.68</f>
        <v>4164.6499999999996</v>
      </c>
    </row>
    <row r="216" spans="1:11" x14ac:dyDescent="0.3">
      <c r="A216" s="222" t="s">
        <v>502</v>
      </c>
      <c r="B216" s="328">
        <f t="shared" si="9"/>
        <v>2678.38</v>
      </c>
      <c r="C216" s="328">
        <f t="shared" si="10"/>
        <v>2633.61</v>
      </c>
      <c r="D216" s="405">
        <v>2589.59</v>
      </c>
      <c r="E216" s="328">
        <f t="shared" si="11"/>
        <v>2546.3000000000002</v>
      </c>
      <c r="F216" s="328">
        <v>2503.7399999999998</v>
      </c>
      <c r="G216" s="328">
        <v>2461.89</v>
      </c>
      <c r="H216" s="114">
        <v>2420.7399999999998</v>
      </c>
      <c r="I216" s="356">
        <v>2380.2800000000002</v>
      </c>
      <c r="J216" s="247">
        <v>2340.4899999999998</v>
      </c>
      <c r="K216" s="223">
        <v>2301.37</v>
      </c>
    </row>
    <row r="217" spans="1:11" x14ac:dyDescent="0.3">
      <c r="A217" s="222" t="s">
        <v>503</v>
      </c>
      <c r="B217" s="328">
        <f t="shared" si="9"/>
        <v>5804.22</v>
      </c>
      <c r="C217" s="328">
        <f t="shared" si="10"/>
        <v>5707.2</v>
      </c>
      <c r="D217" s="405">
        <v>5611.8</v>
      </c>
      <c r="E217" s="328">
        <f t="shared" si="11"/>
        <v>5517.99</v>
      </c>
      <c r="F217" s="328">
        <v>5425.75</v>
      </c>
      <c r="G217" s="328">
        <v>5335.05</v>
      </c>
      <c r="H217" s="114">
        <v>5245.87</v>
      </c>
      <c r="I217" s="356">
        <v>5158.18</v>
      </c>
      <c r="J217" s="247">
        <v>5071.96</v>
      </c>
      <c r="K217" s="223">
        <v>4987.18</v>
      </c>
    </row>
    <row r="218" spans="1:11" x14ac:dyDescent="0.3">
      <c r="A218" s="222" t="s">
        <v>504</v>
      </c>
      <c r="B218" s="328">
        <f t="shared" si="9"/>
        <v>3345.6</v>
      </c>
      <c r="C218" s="328">
        <f t="shared" si="10"/>
        <v>3289.68</v>
      </c>
      <c r="D218" s="405">
        <v>3234.69</v>
      </c>
      <c r="E218" s="328">
        <f t="shared" si="11"/>
        <v>3180.62</v>
      </c>
      <c r="F218" s="328">
        <v>3127.45</v>
      </c>
      <c r="G218" s="328">
        <v>3075.17</v>
      </c>
      <c r="H218" s="114">
        <v>3023.77</v>
      </c>
      <c r="I218" s="356">
        <v>2973.23</v>
      </c>
      <c r="J218" s="247">
        <v>2923.53</v>
      </c>
      <c r="K218" s="223">
        <v>2874.66</v>
      </c>
    </row>
    <row r="219" spans="1:11" x14ac:dyDescent="0.3">
      <c r="A219" s="222" t="s">
        <v>505</v>
      </c>
      <c r="B219" s="328">
        <f t="shared" si="9"/>
        <v>6369.93</v>
      </c>
      <c r="C219" s="328">
        <f t="shared" si="10"/>
        <v>6263.45</v>
      </c>
      <c r="D219" s="405">
        <v>6158.75</v>
      </c>
      <c r="E219" s="328">
        <f t="shared" si="11"/>
        <v>6055.8</v>
      </c>
      <c r="F219" s="328">
        <v>5954.57</v>
      </c>
      <c r="G219" s="328">
        <v>5855.03</v>
      </c>
      <c r="H219" s="114">
        <v>5757.16</v>
      </c>
      <c r="I219" s="356">
        <v>5660.92</v>
      </c>
      <c r="J219" s="247">
        <v>5566.29</v>
      </c>
      <c r="K219" s="223">
        <f>2647.86+2825.38</f>
        <v>5473.24</v>
      </c>
    </row>
    <row r="220" spans="1:11" x14ac:dyDescent="0.3">
      <c r="A220" s="222" t="s">
        <v>506</v>
      </c>
      <c r="B220" s="328">
        <f t="shared" si="9"/>
        <v>974.12</v>
      </c>
      <c r="C220" s="328">
        <f t="shared" si="10"/>
        <v>957.84</v>
      </c>
      <c r="D220" s="405">
        <v>941.83</v>
      </c>
      <c r="E220" s="328">
        <f t="shared" si="11"/>
        <v>926.09</v>
      </c>
      <c r="F220" s="328">
        <v>910.61</v>
      </c>
      <c r="G220" s="328">
        <v>895.39</v>
      </c>
      <c r="H220" s="114">
        <v>880.42</v>
      </c>
      <c r="I220" s="356">
        <v>865.7</v>
      </c>
      <c r="J220" s="247">
        <v>851.23</v>
      </c>
      <c r="K220" s="223">
        <v>837</v>
      </c>
    </row>
    <row r="221" spans="1:11" x14ac:dyDescent="0.3">
      <c r="A221" s="222" t="s">
        <v>507</v>
      </c>
      <c r="B221" s="328">
        <f t="shared" si="9"/>
        <v>1398.78</v>
      </c>
      <c r="C221" s="328">
        <f t="shared" si="10"/>
        <v>1375.4</v>
      </c>
      <c r="D221" s="405">
        <v>1352.41</v>
      </c>
      <c r="E221" s="328">
        <f t="shared" si="11"/>
        <v>1329.8</v>
      </c>
      <c r="F221" s="328">
        <v>1307.57</v>
      </c>
      <c r="G221" s="328">
        <v>1285.71</v>
      </c>
      <c r="H221" s="114">
        <v>1264.22</v>
      </c>
      <c r="I221" s="356">
        <v>1243.0899999999999</v>
      </c>
      <c r="J221" s="247">
        <v>1222.31</v>
      </c>
      <c r="K221" s="223">
        <v>1201.8800000000001</v>
      </c>
    </row>
    <row r="222" spans="1:11" x14ac:dyDescent="0.3">
      <c r="A222" s="222" t="s">
        <v>508</v>
      </c>
      <c r="B222" s="328">
        <f t="shared" si="9"/>
        <v>4234.33</v>
      </c>
      <c r="C222" s="328">
        <f t="shared" si="10"/>
        <v>4163.55</v>
      </c>
      <c r="D222" s="405">
        <v>4093.95</v>
      </c>
      <c r="E222" s="328">
        <f t="shared" si="11"/>
        <v>4025.52</v>
      </c>
      <c r="F222" s="328">
        <v>3958.23</v>
      </c>
      <c r="G222" s="328">
        <v>3892.06</v>
      </c>
      <c r="H222" s="114">
        <v>3827</v>
      </c>
      <c r="I222" s="356">
        <v>3763.03</v>
      </c>
      <c r="J222" s="247">
        <v>3700.13</v>
      </c>
      <c r="K222" s="223">
        <v>3638.28</v>
      </c>
    </row>
    <row r="223" spans="1:11" x14ac:dyDescent="0.3">
      <c r="A223" s="222" t="s">
        <v>509</v>
      </c>
      <c r="B223" s="328">
        <f t="shared" si="9"/>
        <v>3393.13</v>
      </c>
      <c r="C223" s="328">
        <f t="shared" si="10"/>
        <v>3336.41</v>
      </c>
      <c r="D223" s="405">
        <v>3280.64</v>
      </c>
      <c r="E223" s="328">
        <f t="shared" si="11"/>
        <v>3225.8</v>
      </c>
      <c r="F223" s="328">
        <v>3171.88</v>
      </c>
      <c r="G223" s="328">
        <v>3118.86</v>
      </c>
      <c r="H223" s="114">
        <v>3066.73</v>
      </c>
      <c r="I223" s="356">
        <v>3015.47</v>
      </c>
      <c r="J223" s="247">
        <v>2965.06</v>
      </c>
      <c r="K223" s="223">
        <v>2915.5</v>
      </c>
    </row>
    <row r="224" spans="1:11" x14ac:dyDescent="0.3">
      <c r="A224" s="222" t="s">
        <v>510</v>
      </c>
      <c r="B224" s="328">
        <f t="shared" si="9"/>
        <v>5404.35</v>
      </c>
      <c r="C224" s="328">
        <f t="shared" si="10"/>
        <v>5314.01</v>
      </c>
      <c r="D224" s="405">
        <v>5225.18</v>
      </c>
      <c r="E224" s="328">
        <f t="shared" si="11"/>
        <v>5137.84</v>
      </c>
      <c r="F224" s="328">
        <v>5051.96</v>
      </c>
      <c r="G224" s="328">
        <v>4967.51</v>
      </c>
      <c r="H224" s="114">
        <v>4884.47</v>
      </c>
      <c r="I224" s="356">
        <v>4802.82</v>
      </c>
      <c r="J224" s="247">
        <v>4722.54</v>
      </c>
      <c r="K224" s="223">
        <f>3061.97+1581.63</f>
        <v>4643.6000000000004</v>
      </c>
    </row>
    <row r="225" spans="1:11" x14ac:dyDescent="0.3">
      <c r="A225" s="222" t="s">
        <v>511</v>
      </c>
      <c r="B225" s="328">
        <f t="shared" si="9"/>
        <v>3728.38</v>
      </c>
      <c r="C225" s="328">
        <f t="shared" si="10"/>
        <v>3666.06</v>
      </c>
      <c r="D225" s="405">
        <v>3604.78</v>
      </c>
      <c r="E225" s="328">
        <f t="shared" si="11"/>
        <v>3544.52</v>
      </c>
      <c r="F225" s="328">
        <v>3485.27</v>
      </c>
      <c r="G225" s="328">
        <v>3427.01</v>
      </c>
      <c r="H225" s="114">
        <v>3369.72</v>
      </c>
      <c r="I225" s="356">
        <v>3313.39</v>
      </c>
      <c r="J225" s="247">
        <v>3258</v>
      </c>
      <c r="K225" s="223">
        <v>3203.54</v>
      </c>
    </row>
    <row r="226" spans="1:11" x14ac:dyDescent="0.3">
      <c r="A226" s="222" t="s">
        <v>512</v>
      </c>
      <c r="B226" s="328">
        <f t="shared" si="9"/>
        <v>3077.63</v>
      </c>
      <c r="C226" s="328">
        <f t="shared" si="10"/>
        <v>3026.18</v>
      </c>
      <c r="D226" s="405">
        <v>2975.59</v>
      </c>
      <c r="E226" s="328">
        <f t="shared" si="11"/>
        <v>2925.85</v>
      </c>
      <c r="F226" s="328">
        <v>2876.94</v>
      </c>
      <c r="G226" s="328">
        <v>2828.85</v>
      </c>
      <c r="H226" s="114">
        <v>2781.56</v>
      </c>
      <c r="I226" s="356">
        <v>2735.06</v>
      </c>
      <c r="J226" s="247">
        <v>2689.34</v>
      </c>
      <c r="K226" s="223">
        <v>2644.39</v>
      </c>
    </row>
    <row r="227" spans="1:11" x14ac:dyDescent="0.3">
      <c r="A227" s="222" t="s">
        <v>513</v>
      </c>
      <c r="B227" s="328">
        <f t="shared" si="9"/>
        <v>2302.94</v>
      </c>
      <c r="C227" s="328">
        <f t="shared" si="10"/>
        <v>2264.44</v>
      </c>
      <c r="D227" s="405">
        <v>2226.59</v>
      </c>
      <c r="E227" s="328">
        <f t="shared" si="11"/>
        <v>2189.37</v>
      </c>
      <c r="F227" s="328">
        <v>2152.77</v>
      </c>
      <c r="G227" s="328">
        <v>2116.7800000000002</v>
      </c>
      <c r="H227" s="114">
        <v>2081.4</v>
      </c>
      <c r="I227" s="356">
        <v>2046.61</v>
      </c>
      <c r="J227" s="247">
        <v>2012.4</v>
      </c>
      <c r="K227" s="223">
        <v>1978.76</v>
      </c>
    </row>
    <row r="228" spans="1:11" x14ac:dyDescent="0.3">
      <c r="A228" s="222" t="s">
        <v>514</v>
      </c>
      <c r="B228" s="328">
        <f t="shared" si="9"/>
        <v>3282.79</v>
      </c>
      <c r="C228" s="328">
        <f t="shared" si="10"/>
        <v>3227.92</v>
      </c>
      <c r="D228" s="405">
        <v>3173.96</v>
      </c>
      <c r="E228" s="328">
        <f t="shared" si="11"/>
        <v>3120.9</v>
      </c>
      <c r="F228" s="328">
        <v>3068.73</v>
      </c>
      <c r="G228" s="328">
        <v>3017.43</v>
      </c>
      <c r="H228" s="114">
        <v>2966.99</v>
      </c>
      <c r="I228" s="356">
        <v>2917.39</v>
      </c>
      <c r="J228" s="247">
        <v>2868.62</v>
      </c>
      <c r="K228" s="223">
        <v>2820.67</v>
      </c>
    </row>
    <row r="229" spans="1:11" x14ac:dyDescent="0.3">
      <c r="A229" s="222" t="s">
        <v>515</v>
      </c>
      <c r="B229" s="328">
        <f t="shared" si="9"/>
        <v>2653.96</v>
      </c>
      <c r="C229" s="328">
        <f t="shared" si="10"/>
        <v>2609.6</v>
      </c>
      <c r="D229" s="405">
        <v>2565.98</v>
      </c>
      <c r="E229" s="328">
        <f t="shared" si="11"/>
        <v>2523.09</v>
      </c>
      <c r="F229" s="328">
        <v>2480.91</v>
      </c>
      <c r="G229" s="328">
        <v>2439.44</v>
      </c>
      <c r="H229" s="114">
        <v>2398.66</v>
      </c>
      <c r="I229" s="356">
        <v>2358.56</v>
      </c>
      <c r="J229" s="247">
        <v>2319.13</v>
      </c>
      <c r="K229" s="223">
        <v>2280.36</v>
      </c>
    </row>
    <row r="230" spans="1:11" x14ac:dyDescent="0.3">
      <c r="A230" s="222" t="s">
        <v>516</v>
      </c>
      <c r="B230" s="328">
        <f t="shared" si="9"/>
        <v>12775.41</v>
      </c>
      <c r="C230" s="328">
        <f t="shared" si="10"/>
        <v>12561.86</v>
      </c>
      <c r="D230" s="405">
        <v>12351.88</v>
      </c>
      <c r="E230" s="328">
        <f t="shared" si="11"/>
        <v>12145.41</v>
      </c>
      <c r="F230" s="328">
        <v>11942.39</v>
      </c>
      <c r="G230" s="328">
        <v>11742.76</v>
      </c>
      <c r="H230" s="114">
        <v>11546.47</v>
      </c>
      <c r="I230" s="356">
        <v>11353.46</v>
      </c>
      <c r="J230" s="247">
        <v>11163.68</v>
      </c>
      <c r="K230" s="223">
        <v>10977.07</v>
      </c>
    </row>
    <row r="231" spans="1:11" x14ac:dyDescent="0.3">
      <c r="A231" s="222" t="s">
        <v>517</v>
      </c>
      <c r="B231" s="328">
        <f t="shared" si="9"/>
        <v>6797.86</v>
      </c>
      <c r="C231" s="328">
        <f t="shared" si="10"/>
        <v>6684.23</v>
      </c>
      <c r="D231" s="405">
        <v>6572.5</v>
      </c>
      <c r="E231" s="328">
        <f t="shared" si="11"/>
        <v>6462.64</v>
      </c>
      <c r="F231" s="328">
        <v>6354.61</v>
      </c>
      <c r="G231" s="328">
        <v>6248.39</v>
      </c>
      <c r="H231" s="114">
        <v>6143.94</v>
      </c>
      <c r="I231" s="356">
        <v>6041.24</v>
      </c>
      <c r="J231" s="247">
        <v>5940.26</v>
      </c>
      <c r="K231" s="223">
        <v>5840.96</v>
      </c>
    </row>
    <row r="232" spans="1:11" x14ac:dyDescent="0.3">
      <c r="A232" s="222" t="s">
        <v>518</v>
      </c>
      <c r="B232" s="328">
        <f t="shared" si="9"/>
        <v>2518.12</v>
      </c>
      <c r="C232" s="328">
        <f t="shared" si="10"/>
        <v>2476.0300000000002</v>
      </c>
      <c r="D232" s="405">
        <v>2434.64</v>
      </c>
      <c r="E232" s="328">
        <f t="shared" si="11"/>
        <v>2393.94</v>
      </c>
      <c r="F232" s="328">
        <v>2353.92</v>
      </c>
      <c r="G232" s="328">
        <v>2314.5700000000002</v>
      </c>
      <c r="H232" s="114">
        <v>2275.88</v>
      </c>
      <c r="I232" s="356">
        <v>2237.84</v>
      </c>
      <c r="J232" s="247">
        <v>2200.4299999999998</v>
      </c>
      <c r="K232" s="223">
        <v>2163.65</v>
      </c>
    </row>
    <row r="233" spans="1:11" x14ac:dyDescent="0.3">
      <c r="A233" s="222" t="s">
        <v>519</v>
      </c>
      <c r="B233" s="328">
        <f t="shared" si="9"/>
        <v>3572.71</v>
      </c>
      <c r="C233" s="328">
        <f t="shared" si="10"/>
        <v>3512.99</v>
      </c>
      <c r="D233" s="405">
        <v>3454.27</v>
      </c>
      <c r="E233" s="328">
        <f t="shared" si="11"/>
        <v>3396.53</v>
      </c>
      <c r="F233" s="328">
        <v>3339.75</v>
      </c>
      <c r="G233" s="328">
        <v>3283.92</v>
      </c>
      <c r="H233" s="114">
        <v>3229.03</v>
      </c>
      <c r="I233" s="356">
        <v>3175.05</v>
      </c>
      <c r="J233" s="247">
        <v>3121.98</v>
      </c>
      <c r="K233" s="223">
        <v>3069.79</v>
      </c>
    </row>
    <row r="234" spans="1:11" x14ac:dyDescent="0.3">
      <c r="A234" s="222" t="s">
        <v>520</v>
      </c>
      <c r="B234" s="328">
        <f t="shared" si="9"/>
        <v>1066.8800000000001</v>
      </c>
      <c r="C234" s="328">
        <f t="shared" si="10"/>
        <v>1049.05</v>
      </c>
      <c r="D234" s="405">
        <v>1031.51</v>
      </c>
      <c r="E234" s="328">
        <f t="shared" si="11"/>
        <v>1014.27</v>
      </c>
      <c r="F234" s="328">
        <v>997.32</v>
      </c>
      <c r="G234" s="328">
        <v>980.65</v>
      </c>
      <c r="H234" s="114">
        <v>964.26</v>
      </c>
      <c r="I234" s="356">
        <v>948.14</v>
      </c>
      <c r="J234" s="247">
        <v>932.29</v>
      </c>
      <c r="K234" s="223">
        <v>916.71</v>
      </c>
    </row>
    <row r="235" spans="1:11" x14ac:dyDescent="0.3">
      <c r="A235" s="222" t="s">
        <v>521</v>
      </c>
      <c r="B235" s="328">
        <f t="shared" si="9"/>
        <v>3250.17</v>
      </c>
      <c r="C235" s="328">
        <f t="shared" si="10"/>
        <v>3195.84</v>
      </c>
      <c r="D235" s="405">
        <v>3142.42</v>
      </c>
      <c r="E235" s="328">
        <f t="shared" si="11"/>
        <v>3089.89</v>
      </c>
      <c r="F235" s="328">
        <v>3038.24</v>
      </c>
      <c r="G235" s="328">
        <v>2987.45</v>
      </c>
      <c r="H235" s="114">
        <v>2937.51</v>
      </c>
      <c r="I235" s="356">
        <v>2888.41</v>
      </c>
      <c r="J235" s="247">
        <v>2840.13</v>
      </c>
      <c r="K235" s="223">
        <v>2792.65</v>
      </c>
    </row>
    <row r="236" spans="1:11" x14ac:dyDescent="0.3">
      <c r="A236" s="222" t="s">
        <v>522</v>
      </c>
      <c r="B236" s="328">
        <f t="shared" si="9"/>
        <v>1761.09</v>
      </c>
      <c r="C236" s="328">
        <f t="shared" si="10"/>
        <v>1731.65</v>
      </c>
      <c r="D236" s="405">
        <v>1702.7</v>
      </c>
      <c r="E236" s="328">
        <f t="shared" si="11"/>
        <v>1674.24</v>
      </c>
      <c r="F236" s="328">
        <v>1646.25</v>
      </c>
      <c r="G236" s="328">
        <v>1618.73</v>
      </c>
      <c r="H236" s="114">
        <v>1591.67</v>
      </c>
      <c r="I236" s="356">
        <v>1565.06</v>
      </c>
      <c r="J236" s="247">
        <v>1538.9</v>
      </c>
      <c r="K236" s="223">
        <v>1513.18</v>
      </c>
    </row>
    <row r="237" spans="1:11" x14ac:dyDescent="0.3">
      <c r="A237" s="222" t="s">
        <v>523</v>
      </c>
      <c r="B237" s="328">
        <f t="shared" si="9"/>
        <v>4169.3</v>
      </c>
      <c r="C237" s="328">
        <f t="shared" si="10"/>
        <v>4099.6099999999997</v>
      </c>
      <c r="D237" s="405">
        <v>4031.08</v>
      </c>
      <c r="E237" s="328">
        <f t="shared" si="11"/>
        <v>3963.7</v>
      </c>
      <c r="F237" s="328">
        <v>3897.44</v>
      </c>
      <c r="G237" s="328">
        <v>3832.29</v>
      </c>
      <c r="H237" s="114">
        <v>3768.23</v>
      </c>
      <c r="I237" s="356">
        <v>3705.24</v>
      </c>
      <c r="J237" s="247">
        <v>3643.3</v>
      </c>
      <c r="K237" s="223">
        <v>3582.4</v>
      </c>
    </row>
    <row r="238" spans="1:11" x14ac:dyDescent="0.3">
      <c r="A238" s="222" t="s">
        <v>524</v>
      </c>
      <c r="B238" s="328">
        <f t="shared" si="9"/>
        <v>3609.89</v>
      </c>
      <c r="C238" s="328">
        <f t="shared" si="10"/>
        <v>3549.55</v>
      </c>
      <c r="D238" s="405">
        <v>3490.22</v>
      </c>
      <c r="E238" s="328">
        <f t="shared" si="11"/>
        <v>3431.88</v>
      </c>
      <c r="F238" s="328">
        <v>3374.51</v>
      </c>
      <c r="G238" s="328">
        <v>3318.1</v>
      </c>
      <c r="H238" s="114">
        <v>3262.64</v>
      </c>
      <c r="I238" s="356">
        <v>3208.1</v>
      </c>
      <c r="J238" s="247">
        <v>3154.47</v>
      </c>
      <c r="K238" s="223">
        <v>3101.74</v>
      </c>
    </row>
    <row r="239" spans="1:11" x14ac:dyDescent="0.3">
      <c r="A239" s="222" t="s">
        <v>525</v>
      </c>
      <c r="B239" s="328">
        <f t="shared" si="9"/>
        <v>6950.92</v>
      </c>
      <c r="C239" s="328">
        <f t="shared" si="10"/>
        <v>6834.73</v>
      </c>
      <c r="D239" s="405">
        <v>6720.48</v>
      </c>
      <c r="E239" s="328">
        <f t="shared" si="11"/>
        <v>6608.14</v>
      </c>
      <c r="F239" s="328">
        <v>6497.68</v>
      </c>
      <c r="G239" s="328">
        <v>6389.07</v>
      </c>
      <c r="H239" s="114">
        <v>6282.27</v>
      </c>
      <c r="I239" s="356">
        <v>6177.26</v>
      </c>
      <c r="J239" s="247">
        <v>6074</v>
      </c>
      <c r="K239" s="223">
        <v>5972.47</v>
      </c>
    </row>
    <row r="240" spans="1:11" x14ac:dyDescent="0.3">
      <c r="A240" s="222" t="s">
        <v>526</v>
      </c>
      <c r="B240" s="328">
        <f t="shared" si="9"/>
        <v>4424.1899999999996</v>
      </c>
      <c r="C240" s="328">
        <f t="shared" si="10"/>
        <v>4350.24</v>
      </c>
      <c r="D240" s="405">
        <v>4277.5200000000004</v>
      </c>
      <c r="E240" s="328">
        <f t="shared" si="11"/>
        <v>4206.0200000000004</v>
      </c>
      <c r="F240" s="328">
        <v>4135.71</v>
      </c>
      <c r="G240" s="328">
        <v>4066.58</v>
      </c>
      <c r="H240" s="114">
        <v>3998.6</v>
      </c>
      <c r="I240" s="356">
        <v>3931.76</v>
      </c>
      <c r="J240" s="247">
        <v>3866.04</v>
      </c>
      <c r="K240" s="223">
        <v>3801.42</v>
      </c>
    </row>
    <row r="241" spans="1:11" x14ac:dyDescent="0.3">
      <c r="A241" s="222" t="s">
        <v>527</v>
      </c>
      <c r="B241" s="328">
        <f t="shared" si="9"/>
        <v>4247.74</v>
      </c>
      <c r="C241" s="328">
        <f t="shared" si="10"/>
        <v>4176.74</v>
      </c>
      <c r="D241" s="405">
        <v>4106.92</v>
      </c>
      <c r="E241" s="328">
        <f t="shared" si="11"/>
        <v>4038.27</v>
      </c>
      <c r="F241" s="328">
        <v>3970.77</v>
      </c>
      <c r="G241" s="328">
        <v>3904.4</v>
      </c>
      <c r="H241" s="114">
        <v>3839.13</v>
      </c>
      <c r="I241" s="356">
        <v>3774.96</v>
      </c>
      <c r="J241" s="247">
        <v>3711.86</v>
      </c>
      <c r="K241" s="223">
        <v>3649.81</v>
      </c>
    </row>
    <row r="242" spans="1:11" x14ac:dyDescent="0.3">
      <c r="A242" s="222" t="s">
        <v>528</v>
      </c>
      <c r="B242" s="328">
        <f t="shared" si="9"/>
        <v>4355.13</v>
      </c>
      <c r="C242" s="328">
        <f t="shared" si="10"/>
        <v>4282.33</v>
      </c>
      <c r="D242" s="405">
        <v>4210.75</v>
      </c>
      <c r="E242" s="328">
        <f t="shared" si="11"/>
        <v>4140.3599999999997</v>
      </c>
      <c r="F242" s="328">
        <v>4071.15</v>
      </c>
      <c r="G242" s="328">
        <v>4003.1</v>
      </c>
      <c r="H242" s="114">
        <v>3936.18</v>
      </c>
      <c r="I242" s="356">
        <v>3870.38</v>
      </c>
      <c r="J242" s="247">
        <v>3805.68</v>
      </c>
      <c r="K242" s="223">
        <v>3742.06</v>
      </c>
    </row>
    <row r="243" spans="1:11" x14ac:dyDescent="0.3">
      <c r="A243" s="222" t="s">
        <v>529</v>
      </c>
      <c r="B243" s="328">
        <f t="shared" si="9"/>
        <v>1272.97</v>
      </c>
      <c r="C243" s="328">
        <f t="shared" si="10"/>
        <v>1251.69</v>
      </c>
      <c r="D243" s="405">
        <v>1230.77</v>
      </c>
      <c r="E243" s="328">
        <f t="shared" si="11"/>
        <v>1210.2</v>
      </c>
      <c r="F243" s="328">
        <v>1189.97</v>
      </c>
      <c r="G243" s="328">
        <v>1170.08</v>
      </c>
      <c r="H243" s="114">
        <v>1150.52</v>
      </c>
      <c r="I243" s="356">
        <v>1131.29</v>
      </c>
      <c r="J243" s="247">
        <v>1112.3800000000001</v>
      </c>
      <c r="K243" s="223">
        <v>1093.79</v>
      </c>
    </row>
    <row r="244" spans="1:11" x14ac:dyDescent="0.3">
      <c r="A244" s="222" t="s">
        <v>530</v>
      </c>
      <c r="B244" s="328">
        <f t="shared" si="9"/>
        <v>2150.39</v>
      </c>
      <c r="C244" s="328">
        <f t="shared" si="10"/>
        <v>2114.44</v>
      </c>
      <c r="D244" s="405">
        <v>2079.1</v>
      </c>
      <c r="E244" s="328">
        <f t="shared" si="11"/>
        <v>2044.35</v>
      </c>
      <c r="F244" s="328">
        <v>2010.18</v>
      </c>
      <c r="G244" s="328">
        <v>1976.58</v>
      </c>
      <c r="H244" s="114">
        <v>1943.54</v>
      </c>
      <c r="I244" s="356">
        <v>1911.05</v>
      </c>
      <c r="J244" s="247">
        <v>1879.11</v>
      </c>
      <c r="K244" s="223">
        <v>1847.7</v>
      </c>
    </row>
    <row r="245" spans="1:11" x14ac:dyDescent="0.3">
      <c r="A245" s="222" t="s">
        <v>531</v>
      </c>
      <c r="B245" s="328">
        <f t="shared" si="9"/>
        <v>1623.01</v>
      </c>
      <c r="C245" s="328">
        <f t="shared" si="10"/>
        <v>1595.88</v>
      </c>
      <c r="D245" s="405">
        <v>1569.2</v>
      </c>
      <c r="E245" s="328">
        <f t="shared" si="11"/>
        <v>1542.97</v>
      </c>
      <c r="F245" s="328">
        <v>1517.18</v>
      </c>
      <c r="G245" s="328">
        <v>1491.82</v>
      </c>
      <c r="H245" s="114">
        <v>1466.88</v>
      </c>
      <c r="I245" s="356">
        <v>1442.36</v>
      </c>
      <c r="J245" s="247">
        <v>1418.25</v>
      </c>
      <c r="K245" s="223">
        <v>1394.54</v>
      </c>
    </row>
    <row r="246" spans="1:11" x14ac:dyDescent="0.3">
      <c r="A246" s="222" t="s">
        <v>532</v>
      </c>
      <c r="B246" s="328">
        <f t="shared" si="9"/>
        <v>17421.25</v>
      </c>
      <c r="C246" s="328">
        <f t="shared" si="10"/>
        <v>17130.04</v>
      </c>
      <c r="D246" s="405">
        <v>16843.7</v>
      </c>
      <c r="E246" s="328">
        <f t="shared" si="11"/>
        <v>16562.14</v>
      </c>
      <c r="F246" s="328">
        <v>16285.29</v>
      </c>
      <c r="G246" s="328">
        <v>16013.07</v>
      </c>
      <c r="H246" s="114">
        <v>15745.4</v>
      </c>
      <c r="I246" s="356">
        <v>15482.2</v>
      </c>
      <c r="J246" s="247">
        <v>15223.4</v>
      </c>
      <c r="K246" s="223">
        <v>14968.93</v>
      </c>
    </row>
    <row r="247" spans="1:11" x14ac:dyDescent="0.3">
      <c r="A247" s="222" t="s">
        <v>533</v>
      </c>
      <c r="B247" s="328">
        <f t="shared" si="9"/>
        <v>8053.72</v>
      </c>
      <c r="C247" s="328">
        <f t="shared" si="10"/>
        <v>7919.1</v>
      </c>
      <c r="D247" s="405">
        <v>7786.73</v>
      </c>
      <c r="E247" s="328">
        <f t="shared" si="11"/>
        <v>7656.57</v>
      </c>
      <c r="F247" s="328">
        <v>7528.58</v>
      </c>
      <c r="G247" s="328">
        <v>7402.73</v>
      </c>
      <c r="H247" s="114">
        <v>7278.99</v>
      </c>
      <c r="I247" s="356">
        <v>7157.32</v>
      </c>
      <c r="J247" s="247">
        <v>7037.68</v>
      </c>
      <c r="K247" s="223">
        <v>6920.04</v>
      </c>
    </row>
    <row r="248" spans="1:11" x14ac:dyDescent="0.3">
      <c r="A248" s="222" t="s">
        <v>534</v>
      </c>
      <c r="B248" s="328">
        <f t="shared" si="9"/>
        <v>7325.76</v>
      </c>
      <c r="C248" s="328">
        <f t="shared" si="10"/>
        <v>7203.3</v>
      </c>
      <c r="D248" s="405">
        <v>7082.89</v>
      </c>
      <c r="E248" s="328">
        <f t="shared" si="11"/>
        <v>6964.49</v>
      </c>
      <c r="F248" s="328">
        <v>6848.07</v>
      </c>
      <c r="G248" s="328">
        <v>6733.6</v>
      </c>
      <c r="H248" s="114">
        <v>6621.04</v>
      </c>
      <c r="I248" s="356">
        <v>6510.36</v>
      </c>
      <c r="J248" s="247">
        <v>6401.53</v>
      </c>
      <c r="K248" s="223">
        <v>6294.52</v>
      </c>
    </row>
    <row r="249" spans="1:11" x14ac:dyDescent="0.3">
      <c r="A249" s="222" t="s">
        <v>535</v>
      </c>
      <c r="B249" s="328">
        <f t="shared" si="9"/>
        <v>556.88</v>
      </c>
      <c r="C249" s="328">
        <f t="shared" si="10"/>
        <v>547.57000000000005</v>
      </c>
      <c r="D249" s="405">
        <v>538.41999999999996</v>
      </c>
      <c r="E249" s="328">
        <f t="shared" si="11"/>
        <v>529.41999999999996</v>
      </c>
      <c r="F249" s="328">
        <v>520.57000000000005</v>
      </c>
      <c r="G249" s="328">
        <v>511.87</v>
      </c>
      <c r="H249" s="114">
        <v>503.31</v>
      </c>
      <c r="I249" s="356">
        <v>494.9</v>
      </c>
      <c r="J249" s="247">
        <v>486.63</v>
      </c>
      <c r="K249" s="223">
        <v>478.5</v>
      </c>
    </row>
    <row r="250" spans="1:11" x14ac:dyDescent="0.3">
      <c r="A250" s="222" t="s">
        <v>536</v>
      </c>
      <c r="B250" s="328">
        <f t="shared" si="9"/>
        <v>3972.45</v>
      </c>
      <c r="C250" s="328">
        <f t="shared" si="10"/>
        <v>3906.05</v>
      </c>
      <c r="D250" s="405">
        <v>3840.76</v>
      </c>
      <c r="E250" s="328">
        <f t="shared" si="11"/>
        <v>3776.56</v>
      </c>
      <c r="F250" s="328">
        <v>3713.43</v>
      </c>
      <c r="G250" s="328">
        <v>3651.36</v>
      </c>
      <c r="H250" s="114">
        <v>3590.32</v>
      </c>
      <c r="I250" s="356">
        <v>3530.3</v>
      </c>
      <c r="J250" s="247">
        <v>3471.29</v>
      </c>
      <c r="K250" s="223">
        <v>3413.26</v>
      </c>
    </row>
    <row r="251" spans="1:11" x14ac:dyDescent="0.3">
      <c r="A251" s="222" t="s">
        <v>537</v>
      </c>
      <c r="B251" s="328">
        <f t="shared" si="9"/>
        <v>2339.5100000000002</v>
      </c>
      <c r="C251" s="328">
        <f t="shared" si="10"/>
        <v>2300.4</v>
      </c>
      <c r="D251" s="405">
        <v>2261.9499999999998</v>
      </c>
      <c r="E251" s="328">
        <f t="shared" si="11"/>
        <v>2224.14</v>
      </c>
      <c r="F251" s="328">
        <v>2186.96</v>
      </c>
      <c r="G251" s="328">
        <v>2150.4</v>
      </c>
      <c r="H251" s="114">
        <v>2114.4499999999998</v>
      </c>
      <c r="I251" s="356">
        <v>2079.11</v>
      </c>
      <c r="J251" s="247">
        <v>2044.36</v>
      </c>
      <c r="K251" s="223">
        <v>2010.19</v>
      </c>
    </row>
    <row r="252" spans="1:11" x14ac:dyDescent="0.3">
      <c r="A252" s="222" t="s">
        <v>538</v>
      </c>
      <c r="B252" s="328">
        <f t="shared" si="9"/>
        <v>2697.34</v>
      </c>
      <c r="C252" s="328">
        <f t="shared" si="10"/>
        <v>2652.25</v>
      </c>
      <c r="D252" s="405">
        <v>2607.92</v>
      </c>
      <c r="E252" s="328">
        <f t="shared" si="11"/>
        <v>2564.33</v>
      </c>
      <c r="F252" s="328">
        <v>2521.4699999999998</v>
      </c>
      <c r="G252" s="328">
        <v>2479.3200000000002</v>
      </c>
      <c r="H252" s="114">
        <v>2437.88</v>
      </c>
      <c r="I252" s="356">
        <v>2397.13</v>
      </c>
      <c r="J252" s="247">
        <v>2357.06</v>
      </c>
      <c r="K252" s="223">
        <v>2317.66</v>
      </c>
    </row>
    <row r="253" spans="1:11" x14ac:dyDescent="0.3">
      <c r="A253" s="222" t="s">
        <v>539</v>
      </c>
      <c r="B253" s="328">
        <f t="shared" si="9"/>
        <v>3770.45</v>
      </c>
      <c r="C253" s="328">
        <f t="shared" si="10"/>
        <v>3707.42</v>
      </c>
      <c r="D253" s="405">
        <v>3645.45</v>
      </c>
      <c r="E253" s="328">
        <f t="shared" si="11"/>
        <v>3584.51</v>
      </c>
      <c r="F253" s="328">
        <v>3524.59</v>
      </c>
      <c r="G253" s="328">
        <v>3465.67</v>
      </c>
      <c r="H253" s="114">
        <v>3407.74</v>
      </c>
      <c r="I253" s="356">
        <v>3350.78</v>
      </c>
      <c r="J253" s="247">
        <v>3294.77</v>
      </c>
      <c r="K253" s="223">
        <v>3239.7</v>
      </c>
    </row>
    <row r="254" spans="1:11" x14ac:dyDescent="0.3">
      <c r="A254" s="222" t="s">
        <v>540</v>
      </c>
      <c r="B254" s="328">
        <f t="shared" si="9"/>
        <v>6641.76</v>
      </c>
      <c r="C254" s="328">
        <f t="shared" si="10"/>
        <v>6530.74</v>
      </c>
      <c r="D254" s="405">
        <v>6421.57</v>
      </c>
      <c r="E254" s="328">
        <f t="shared" si="11"/>
        <v>6314.23</v>
      </c>
      <c r="F254" s="328">
        <v>6208.68</v>
      </c>
      <c r="G254" s="328">
        <v>6104.9</v>
      </c>
      <c r="H254" s="114">
        <v>6002.85</v>
      </c>
      <c r="I254" s="356">
        <v>5902.51</v>
      </c>
      <c r="J254" s="247">
        <v>5803.84</v>
      </c>
      <c r="K254" s="223">
        <v>5706.82</v>
      </c>
    </row>
    <row r="255" spans="1:11" x14ac:dyDescent="0.3">
      <c r="A255" s="222" t="s">
        <v>541</v>
      </c>
      <c r="B255" s="328">
        <f t="shared" si="9"/>
        <v>3251.79</v>
      </c>
      <c r="C255" s="328">
        <f t="shared" si="10"/>
        <v>3197.43</v>
      </c>
      <c r="D255" s="405">
        <v>3143.98</v>
      </c>
      <c r="E255" s="328">
        <f t="shared" si="11"/>
        <v>3091.43</v>
      </c>
      <c r="F255" s="328">
        <v>3039.75</v>
      </c>
      <c r="G255" s="328">
        <v>2988.94</v>
      </c>
      <c r="H255" s="114">
        <v>2938.98</v>
      </c>
      <c r="I255" s="356">
        <v>2889.85</v>
      </c>
      <c r="J255" s="247">
        <v>2841.54</v>
      </c>
      <c r="K255" s="223">
        <v>2794.04</v>
      </c>
    </row>
    <row r="256" spans="1:11" x14ac:dyDescent="0.3">
      <c r="A256" s="222" t="s">
        <v>542</v>
      </c>
      <c r="B256" s="328">
        <f t="shared" si="9"/>
        <v>5354.3</v>
      </c>
      <c r="C256" s="328">
        <f t="shared" si="10"/>
        <v>5264.8</v>
      </c>
      <c r="D256" s="405">
        <v>5176.79</v>
      </c>
      <c r="E256" s="328">
        <f t="shared" si="11"/>
        <v>5090.26</v>
      </c>
      <c r="F256" s="328">
        <v>5005.17</v>
      </c>
      <c r="G256" s="328">
        <v>4921.5</v>
      </c>
      <c r="H256" s="114">
        <v>4839.2299999999996</v>
      </c>
      <c r="I256" s="356">
        <v>4758.34</v>
      </c>
      <c r="J256" s="247">
        <v>4678.8</v>
      </c>
      <c r="K256" s="223">
        <v>4600.59</v>
      </c>
    </row>
    <row r="257" spans="1:11" x14ac:dyDescent="0.3">
      <c r="A257" s="222" t="s">
        <v>543</v>
      </c>
      <c r="B257" s="328">
        <f t="shared" si="9"/>
        <v>3791.64</v>
      </c>
      <c r="C257" s="328">
        <f t="shared" si="10"/>
        <v>3728.26</v>
      </c>
      <c r="D257" s="405">
        <v>3665.94</v>
      </c>
      <c r="E257" s="328">
        <f t="shared" si="11"/>
        <v>3604.66</v>
      </c>
      <c r="F257" s="328">
        <v>3544.41</v>
      </c>
      <c r="G257" s="328">
        <v>3485.16</v>
      </c>
      <c r="H257" s="114">
        <v>3426.9</v>
      </c>
      <c r="I257" s="356">
        <v>3369.62</v>
      </c>
      <c r="J257" s="247">
        <v>3313.29</v>
      </c>
      <c r="K257" s="223">
        <v>3257.91</v>
      </c>
    </row>
    <row r="258" spans="1:11" x14ac:dyDescent="0.3">
      <c r="A258" s="222" t="s">
        <v>544</v>
      </c>
      <c r="B258" s="328">
        <f t="shared" si="9"/>
        <v>3980.27</v>
      </c>
      <c r="C258" s="328">
        <f t="shared" si="10"/>
        <v>3913.74</v>
      </c>
      <c r="D258" s="405">
        <v>3848.32</v>
      </c>
      <c r="E258" s="328">
        <f t="shared" si="11"/>
        <v>3783.99</v>
      </c>
      <c r="F258" s="328">
        <v>3720.74</v>
      </c>
      <c r="G258" s="328">
        <v>3658.54</v>
      </c>
      <c r="H258" s="114">
        <v>3597.38</v>
      </c>
      <c r="I258" s="356">
        <v>3537.25</v>
      </c>
      <c r="J258" s="247">
        <v>3478.12</v>
      </c>
      <c r="K258" s="223">
        <v>3419.98</v>
      </c>
    </row>
    <row r="259" spans="1:11" x14ac:dyDescent="0.3">
      <c r="A259" s="222" t="s">
        <v>545</v>
      </c>
      <c r="B259" s="328">
        <f t="shared" si="9"/>
        <v>2221.38</v>
      </c>
      <c r="C259" s="328">
        <f t="shared" si="10"/>
        <v>2184.25</v>
      </c>
      <c r="D259" s="405">
        <v>2147.7399999999998</v>
      </c>
      <c r="E259" s="328">
        <f t="shared" si="11"/>
        <v>2111.84</v>
      </c>
      <c r="F259" s="328">
        <v>2076.54</v>
      </c>
      <c r="G259" s="328">
        <v>2041.83</v>
      </c>
      <c r="H259" s="114">
        <v>2007.7</v>
      </c>
      <c r="I259" s="356">
        <v>1974.14</v>
      </c>
      <c r="J259" s="247">
        <v>1941.14</v>
      </c>
      <c r="K259" s="223">
        <v>1908.69</v>
      </c>
    </row>
    <row r="260" spans="1:11" x14ac:dyDescent="0.3">
      <c r="A260" s="222" t="s">
        <v>546</v>
      </c>
      <c r="B260" s="328">
        <f t="shared" si="9"/>
        <v>7108.03</v>
      </c>
      <c r="C260" s="328">
        <f t="shared" si="10"/>
        <v>6989.21</v>
      </c>
      <c r="D260" s="405">
        <v>6872.38</v>
      </c>
      <c r="E260" s="328">
        <f t="shared" si="11"/>
        <v>6757.5</v>
      </c>
      <c r="F260" s="328">
        <v>6644.54</v>
      </c>
      <c r="G260" s="328">
        <v>6533.47</v>
      </c>
      <c r="H260" s="114">
        <v>6424.26</v>
      </c>
      <c r="I260" s="356">
        <v>6316.87</v>
      </c>
      <c r="J260" s="247">
        <v>6211.28</v>
      </c>
      <c r="K260" s="223">
        <v>6107.45</v>
      </c>
    </row>
    <row r="261" spans="1:11" x14ac:dyDescent="0.3">
      <c r="A261" s="222" t="s">
        <v>547</v>
      </c>
      <c r="B261" s="328">
        <f t="shared" ref="B261:B287" si="12">ROUND(((C261*1.02*0.85)+(C261*0.15)),2)</f>
        <v>5779.4</v>
      </c>
      <c r="C261" s="328">
        <f t="shared" si="10"/>
        <v>5682.79</v>
      </c>
      <c r="D261" s="405">
        <v>5587.8</v>
      </c>
      <c r="E261" s="328">
        <f t="shared" si="11"/>
        <v>5494.4</v>
      </c>
      <c r="F261" s="328">
        <v>5402.56</v>
      </c>
      <c r="G261" s="328">
        <v>5312.25</v>
      </c>
      <c r="H261" s="114">
        <v>5223.45</v>
      </c>
      <c r="I261" s="356">
        <v>5136.1400000000003</v>
      </c>
      <c r="J261" s="247">
        <v>5050.29</v>
      </c>
      <c r="K261" s="223">
        <v>4965.87</v>
      </c>
    </row>
    <row r="262" spans="1:11" x14ac:dyDescent="0.3">
      <c r="A262" s="222" t="s">
        <v>548</v>
      </c>
      <c r="B262" s="328">
        <f t="shared" si="12"/>
        <v>4062.06</v>
      </c>
      <c r="C262" s="328">
        <f t="shared" ref="C262:C305" si="13">ROUND(((D262*1.02*0.85)+(D262*0.15)),2)</f>
        <v>3994.16</v>
      </c>
      <c r="D262" s="405">
        <v>3927.39</v>
      </c>
      <c r="E262" s="328">
        <f t="shared" ref="E262:E305" si="14">ROUND(((F262*1.02*0.85)+(F262*0.15)),2)</f>
        <v>3861.74</v>
      </c>
      <c r="F262" s="328">
        <v>3797.19</v>
      </c>
      <c r="G262" s="328">
        <v>3733.72</v>
      </c>
      <c r="H262" s="114">
        <v>3671.31</v>
      </c>
      <c r="I262" s="356">
        <v>3609.94</v>
      </c>
      <c r="J262" s="247">
        <v>3549.6</v>
      </c>
      <c r="K262" s="223">
        <v>3490.27</v>
      </c>
    </row>
    <row r="263" spans="1:11" x14ac:dyDescent="0.3">
      <c r="A263" s="222" t="s">
        <v>549</v>
      </c>
      <c r="B263" s="328">
        <f t="shared" si="12"/>
        <v>2824.67</v>
      </c>
      <c r="C263" s="328">
        <f t="shared" si="13"/>
        <v>2777.45</v>
      </c>
      <c r="D263" s="405">
        <v>2731.02</v>
      </c>
      <c r="E263" s="328">
        <f t="shared" si="14"/>
        <v>2685.37</v>
      </c>
      <c r="F263" s="328">
        <v>2640.48</v>
      </c>
      <c r="G263" s="328">
        <v>2596.34</v>
      </c>
      <c r="H263" s="114">
        <v>2552.94</v>
      </c>
      <c r="I263" s="356">
        <v>2510.27</v>
      </c>
      <c r="J263" s="247">
        <v>2468.31</v>
      </c>
      <c r="K263" s="223">
        <v>2427.0500000000002</v>
      </c>
    </row>
    <row r="264" spans="1:11" x14ac:dyDescent="0.3">
      <c r="A264" s="222" t="s">
        <v>550</v>
      </c>
      <c r="B264" s="328">
        <f t="shared" si="12"/>
        <v>8989.6299999999992</v>
      </c>
      <c r="C264" s="328">
        <f t="shared" si="13"/>
        <v>8839.36</v>
      </c>
      <c r="D264" s="405">
        <v>8691.6</v>
      </c>
      <c r="E264" s="328">
        <f t="shared" si="14"/>
        <v>8546.31</v>
      </c>
      <c r="F264" s="328">
        <v>8403.4500000000007</v>
      </c>
      <c r="G264" s="328">
        <v>8262.98</v>
      </c>
      <c r="H264" s="114">
        <v>8124.86</v>
      </c>
      <c r="I264" s="356">
        <v>7989.05</v>
      </c>
      <c r="J264" s="247">
        <v>7855.51</v>
      </c>
      <c r="K264" s="223">
        <v>7724.2</v>
      </c>
    </row>
    <row r="265" spans="1:11" x14ac:dyDescent="0.3">
      <c r="A265" s="222" t="s">
        <v>551</v>
      </c>
      <c r="B265" s="328">
        <f t="shared" si="12"/>
        <v>2149.0300000000002</v>
      </c>
      <c r="C265" s="328">
        <f t="shared" si="13"/>
        <v>2113.11</v>
      </c>
      <c r="D265" s="405">
        <v>2077.79</v>
      </c>
      <c r="E265" s="328">
        <f t="shared" si="14"/>
        <v>2043.06</v>
      </c>
      <c r="F265" s="328">
        <v>2008.91</v>
      </c>
      <c r="G265" s="328">
        <v>1975.33</v>
      </c>
      <c r="H265" s="114">
        <v>1942.31</v>
      </c>
      <c r="I265" s="356">
        <v>1909.84</v>
      </c>
      <c r="J265" s="247">
        <v>1877.92</v>
      </c>
      <c r="K265" s="223">
        <v>1846.53</v>
      </c>
    </row>
    <row r="266" spans="1:11" x14ac:dyDescent="0.3">
      <c r="A266" s="222" t="s">
        <v>552</v>
      </c>
      <c r="B266" s="328">
        <f t="shared" si="12"/>
        <v>11930.42</v>
      </c>
      <c r="C266" s="328">
        <f t="shared" si="13"/>
        <v>11730.99</v>
      </c>
      <c r="D266" s="405">
        <v>11534.9</v>
      </c>
      <c r="E266" s="328">
        <f t="shared" si="14"/>
        <v>11342.08</v>
      </c>
      <c r="F266" s="328">
        <v>11152.49</v>
      </c>
      <c r="G266" s="328">
        <v>10966.07</v>
      </c>
      <c r="H266" s="114">
        <v>10782.76</v>
      </c>
      <c r="I266" s="356">
        <v>10602.52</v>
      </c>
      <c r="J266" s="247">
        <v>10425.290000000001</v>
      </c>
      <c r="K266" s="223">
        <v>10251.02</v>
      </c>
    </row>
    <row r="267" spans="1:11" x14ac:dyDescent="0.3">
      <c r="A267" s="222" t="s">
        <v>553</v>
      </c>
      <c r="B267" s="328">
        <f t="shared" si="12"/>
        <v>836.87</v>
      </c>
      <c r="C267" s="328">
        <f t="shared" si="13"/>
        <v>822.88</v>
      </c>
      <c r="D267" s="405">
        <v>809.12</v>
      </c>
      <c r="E267" s="328">
        <f t="shared" si="14"/>
        <v>795.59</v>
      </c>
      <c r="F267" s="328">
        <v>782.29</v>
      </c>
      <c r="G267" s="328">
        <v>769.21</v>
      </c>
      <c r="H267" s="114">
        <v>756.35</v>
      </c>
      <c r="I267" s="356">
        <v>743.71</v>
      </c>
      <c r="J267" s="247">
        <v>731.28</v>
      </c>
      <c r="K267" s="223">
        <v>719.06</v>
      </c>
    </row>
    <row r="268" spans="1:11" x14ac:dyDescent="0.3">
      <c r="A268" s="222" t="s">
        <v>554</v>
      </c>
      <c r="B268" s="328">
        <f t="shared" si="12"/>
        <v>792.46</v>
      </c>
      <c r="C268" s="328">
        <f t="shared" si="13"/>
        <v>779.21</v>
      </c>
      <c r="D268" s="405">
        <v>766.18</v>
      </c>
      <c r="E268" s="328">
        <f t="shared" si="14"/>
        <v>753.37</v>
      </c>
      <c r="F268" s="328">
        <v>740.78</v>
      </c>
      <c r="G268" s="328">
        <v>728.4</v>
      </c>
      <c r="H268" s="114">
        <v>716.22</v>
      </c>
      <c r="I268" s="356">
        <v>704.25</v>
      </c>
      <c r="J268" s="247">
        <v>692.48</v>
      </c>
      <c r="K268" s="223">
        <v>680.9</v>
      </c>
    </row>
    <row r="269" spans="1:11" x14ac:dyDescent="0.3">
      <c r="A269" s="222" t="s">
        <v>555</v>
      </c>
      <c r="B269" s="328">
        <f t="shared" si="12"/>
        <v>1510.85</v>
      </c>
      <c r="C269" s="328">
        <f t="shared" si="13"/>
        <v>1485.59</v>
      </c>
      <c r="D269" s="405">
        <v>1460.76</v>
      </c>
      <c r="E269" s="328">
        <f t="shared" si="14"/>
        <v>1436.34</v>
      </c>
      <c r="F269" s="328">
        <v>1412.33</v>
      </c>
      <c r="G269" s="328">
        <v>1388.72</v>
      </c>
      <c r="H269" s="114">
        <v>1365.51</v>
      </c>
      <c r="I269" s="356">
        <v>1342.68</v>
      </c>
      <c r="J269" s="247">
        <v>1320.24</v>
      </c>
      <c r="K269" s="223">
        <v>1298.17</v>
      </c>
    </row>
    <row r="270" spans="1:11" x14ac:dyDescent="0.3">
      <c r="A270" s="222" t="s">
        <v>556</v>
      </c>
      <c r="B270" s="328">
        <f t="shared" si="12"/>
        <v>2301.61</v>
      </c>
      <c r="C270" s="328">
        <f t="shared" si="13"/>
        <v>2263.14</v>
      </c>
      <c r="D270" s="405">
        <v>2225.31</v>
      </c>
      <c r="E270" s="328">
        <f t="shared" si="14"/>
        <v>2188.11</v>
      </c>
      <c r="F270" s="328">
        <v>2151.5300000000002</v>
      </c>
      <c r="G270" s="328">
        <v>2115.5700000000002</v>
      </c>
      <c r="H270" s="114">
        <v>2080.21</v>
      </c>
      <c r="I270" s="356">
        <v>2045.44</v>
      </c>
      <c r="J270" s="247">
        <v>2011.25</v>
      </c>
      <c r="K270" s="223">
        <v>1977.63</v>
      </c>
    </row>
    <row r="271" spans="1:11" x14ac:dyDescent="0.3">
      <c r="A271" s="222" t="s">
        <v>557</v>
      </c>
      <c r="B271" s="328">
        <f t="shared" si="12"/>
        <v>2220.46</v>
      </c>
      <c r="C271" s="328">
        <f t="shared" si="13"/>
        <v>2183.34</v>
      </c>
      <c r="D271" s="405">
        <v>2146.84</v>
      </c>
      <c r="E271" s="328">
        <f t="shared" si="14"/>
        <v>2110.9499999999998</v>
      </c>
      <c r="F271" s="328">
        <v>2075.66</v>
      </c>
      <c r="G271" s="328">
        <v>2040.96</v>
      </c>
      <c r="H271" s="114">
        <v>2006.84</v>
      </c>
      <c r="I271" s="356">
        <v>1973.29</v>
      </c>
      <c r="J271" s="247">
        <v>1940.3</v>
      </c>
      <c r="K271" s="223">
        <v>1907.87</v>
      </c>
    </row>
    <row r="272" spans="1:11" x14ac:dyDescent="0.3">
      <c r="A272" s="222" t="s">
        <v>558</v>
      </c>
      <c r="B272" s="328">
        <f t="shared" si="12"/>
        <v>1602.94</v>
      </c>
      <c r="C272" s="328">
        <f t="shared" si="13"/>
        <v>1576.15</v>
      </c>
      <c r="D272" s="405">
        <v>1549.8</v>
      </c>
      <c r="E272" s="328">
        <f t="shared" si="14"/>
        <v>1523.89</v>
      </c>
      <c r="F272" s="328">
        <v>1498.42</v>
      </c>
      <c r="G272" s="328">
        <v>1473.37</v>
      </c>
      <c r="H272" s="114">
        <v>1448.74</v>
      </c>
      <c r="I272" s="356">
        <v>1424.52</v>
      </c>
      <c r="J272" s="247">
        <v>1400.71</v>
      </c>
      <c r="K272" s="223">
        <v>1377.3</v>
      </c>
    </row>
    <row r="273" spans="1:11" x14ac:dyDescent="0.3">
      <c r="A273" s="222" t="s">
        <v>559</v>
      </c>
      <c r="B273" s="328">
        <f t="shared" si="12"/>
        <v>7469.17</v>
      </c>
      <c r="C273" s="328">
        <f t="shared" si="13"/>
        <v>7344.32</v>
      </c>
      <c r="D273" s="405">
        <v>7221.55</v>
      </c>
      <c r="E273" s="328">
        <f t="shared" si="14"/>
        <v>7100.84</v>
      </c>
      <c r="F273" s="328">
        <v>6982.14</v>
      </c>
      <c r="G273" s="328">
        <v>6865.43</v>
      </c>
      <c r="H273" s="114">
        <v>6750.67</v>
      </c>
      <c r="I273" s="356">
        <v>6637.83</v>
      </c>
      <c r="J273" s="247">
        <v>6526.87</v>
      </c>
      <c r="K273" s="223">
        <v>6417.77</v>
      </c>
    </row>
    <row r="274" spans="1:11" x14ac:dyDescent="0.3">
      <c r="A274" s="222" t="s">
        <v>560</v>
      </c>
      <c r="B274" s="328">
        <f t="shared" si="12"/>
        <v>1435.1</v>
      </c>
      <c r="C274" s="328">
        <f t="shared" si="13"/>
        <v>1411.11</v>
      </c>
      <c r="D274" s="405">
        <v>1387.52</v>
      </c>
      <c r="E274" s="328">
        <f t="shared" si="14"/>
        <v>1364.33</v>
      </c>
      <c r="F274" s="328">
        <v>1341.52</v>
      </c>
      <c r="G274" s="328">
        <v>1319.1</v>
      </c>
      <c r="H274" s="114">
        <v>1297.05</v>
      </c>
      <c r="I274" s="356">
        <v>1275.3699999999999</v>
      </c>
      <c r="J274" s="247">
        <v>1254.05</v>
      </c>
      <c r="K274" s="223">
        <v>1233.0899999999999</v>
      </c>
    </row>
    <row r="275" spans="1:11" x14ac:dyDescent="0.3">
      <c r="A275" s="222" t="s">
        <v>561</v>
      </c>
      <c r="B275" s="328">
        <f t="shared" si="12"/>
        <v>3779.76</v>
      </c>
      <c r="C275" s="328">
        <f t="shared" si="13"/>
        <v>3716.58</v>
      </c>
      <c r="D275" s="405">
        <v>3654.45</v>
      </c>
      <c r="E275" s="328">
        <f t="shared" si="14"/>
        <v>3593.36</v>
      </c>
      <c r="F275" s="328">
        <v>3533.29</v>
      </c>
      <c r="G275" s="328">
        <v>3474.23</v>
      </c>
      <c r="H275" s="114">
        <v>3416.16</v>
      </c>
      <c r="I275" s="356">
        <v>3359.06</v>
      </c>
      <c r="J275" s="247">
        <v>3302.91</v>
      </c>
      <c r="K275" s="223">
        <v>3247.7</v>
      </c>
    </row>
    <row r="276" spans="1:11" x14ac:dyDescent="0.3">
      <c r="A276" s="222" t="s">
        <v>562</v>
      </c>
      <c r="B276" s="328">
        <f t="shared" si="12"/>
        <v>4209.76</v>
      </c>
      <c r="C276" s="328">
        <f t="shared" si="13"/>
        <v>4139.3900000000003</v>
      </c>
      <c r="D276" s="405">
        <v>4070.2</v>
      </c>
      <c r="E276" s="328">
        <f t="shared" si="14"/>
        <v>4002.16</v>
      </c>
      <c r="F276" s="328">
        <v>3935.26</v>
      </c>
      <c r="G276" s="328">
        <v>3869.48</v>
      </c>
      <c r="H276" s="114">
        <v>3804.8</v>
      </c>
      <c r="I276" s="356">
        <v>3741.2</v>
      </c>
      <c r="J276" s="247">
        <v>3678.66</v>
      </c>
      <c r="K276" s="223">
        <v>3617.17</v>
      </c>
    </row>
    <row r="277" spans="1:11" x14ac:dyDescent="0.3">
      <c r="A277" s="222" t="s">
        <v>563</v>
      </c>
      <c r="B277" s="328">
        <f t="shared" si="12"/>
        <v>4954.66</v>
      </c>
      <c r="C277" s="328">
        <f t="shared" si="13"/>
        <v>4871.84</v>
      </c>
      <c r="D277" s="405">
        <v>4790.3999999999996</v>
      </c>
      <c r="E277" s="328">
        <f t="shared" si="14"/>
        <v>4710.32</v>
      </c>
      <c r="F277" s="328">
        <v>4631.58</v>
      </c>
      <c r="G277" s="328">
        <v>4554.16</v>
      </c>
      <c r="H277" s="114">
        <v>4478.03</v>
      </c>
      <c r="I277" s="356">
        <v>4403.18</v>
      </c>
      <c r="J277" s="247">
        <v>4329.58</v>
      </c>
      <c r="K277" s="223">
        <v>4257.21</v>
      </c>
    </row>
    <row r="278" spans="1:11" x14ac:dyDescent="0.3">
      <c r="A278" s="222" t="s">
        <v>564</v>
      </c>
      <c r="B278" s="328">
        <f t="shared" si="12"/>
        <v>5036.0600000000004</v>
      </c>
      <c r="C278" s="328">
        <f t="shared" si="13"/>
        <v>4951.88</v>
      </c>
      <c r="D278" s="405">
        <v>4869.1099999999997</v>
      </c>
      <c r="E278" s="328">
        <f t="shared" si="14"/>
        <v>4787.72</v>
      </c>
      <c r="F278" s="328">
        <v>4707.6899999999996</v>
      </c>
      <c r="G278" s="328">
        <v>4629</v>
      </c>
      <c r="H278" s="114">
        <v>4551.62</v>
      </c>
      <c r="I278" s="356">
        <v>4475.54</v>
      </c>
      <c r="J278" s="247">
        <v>4400.7299999999996</v>
      </c>
      <c r="K278" s="223">
        <v>4327.17</v>
      </c>
    </row>
    <row r="279" spans="1:11" x14ac:dyDescent="0.3">
      <c r="A279" s="222" t="s">
        <v>565</v>
      </c>
      <c r="B279" s="328">
        <f t="shared" si="12"/>
        <v>6555.3</v>
      </c>
      <c r="C279" s="328">
        <f t="shared" si="13"/>
        <v>6445.72</v>
      </c>
      <c r="D279" s="405">
        <v>6337.97</v>
      </c>
      <c r="E279" s="328">
        <f t="shared" si="14"/>
        <v>6232.03</v>
      </c>
      <c r="F279" s="328">
        <v>6127.86</v>
      </c>
      <c r="G279" s="328">
        <v>6025.43</v>
      </c>
      <c r="H279" s="114">
        <v>5924.71</v>
      </c>
      <c r="I279" s="356">
        <v>5825.67</v>
      </c>
      <c r="J279" s="247">
        <v>5728.29</v>
      </c>
      <c r="K279" s="223">
        <v>5632.54</v>
      </c>
    </row>
    <row r="280" spans="1:11" x14ac:dyDescent="0.3">
      <c r="A280" s="222" t="s">
        <v>566</v>
      </c>
      <c r="B280" s="328">
        <f t="shared" si="12"/>
        <v>3393.24</v>
      </c>
      <c r="C280" s="328">
        <f t="shared" si="13"/>
        <v>3336.52</v>
      </c>
      <c r="D280" s="405">
        <v>3280.75</v>
      </c>
      <c r="E280" s="328">
        <f t="shared" si="14"/>
        <v>3225.91</v>
      </c>
      <c r="F280" s="328">
        <v>3171.99</v>
      </c>
      <c r="G280" s="328">
        <v>3118.97</v>
      </c>
      <c r="H280" s="114">
        <v>3066.83</v>
      </c>
      <c r="I280" s="356">
        <v>3015.57</v>
      </c>
      <c r="J280" s="247">
        <v>2965.16</v>
      </c>
      <c r="K280" s="223">
        <v>2915.59</v>
      </c>
    </row>
    <row r="281" spans="1:11" x14ac:dyDescent="0.3">
      <c r="A281" s="222" t="s">
        <v>567</v>
      </c>
      <c r="B281" s="328">
        <f t="shared" si="12"/>
        <v>2293.59</v>
      </c>
      <c r="C281" s="328">
        <f t="shared" si="13"/>
        <v>2255.25</v>
      </c>
      <c r="D281" s="405">
        <v>2217.5500000000002</v>
      </c>
      <c r="E281" s="328">
        <f t="shared" si="14"/>
        <v>2180.48</v>
      </c>
      <c r="F281" s="328">
        <v>2144.0300000000002</v>
      </c>
      <c r="G281" s="328">
        <v>2108.19</v>
      </c>
      <c r="H281" s="114">
        <v>2072.9499999999998</v>
      </c>
      <c r="I281" s="356">
        <v>2038.3</v>
      </c>
      <c r="J281" s="247">
        <v>2004.23</v>
      </c>
      <c r="K281" s="223">
        <v>1970.73</v>
      </c>
    </row>
    <row r="282" spans="1:11" x14ac:dyDescent="0.3">
      <c r="A282" s="222" t="s">
        <v>568</v>
      </c>
      <c r="B282" s="328">
        <f t="shared" si="12"/>
        <v>2209.14</v>
      </c>
      <c r="C282" s="328">
        <f t="shared" si="13"/>
        <v>2172.21</v>
      </c>
      <c r="D282" s="405">
        <v>2135.9</v>
      </c>
      <c r="E282" s="328">
        <f t="shared" si="14"/>
        <v>2100.1999999999998</v>
      </c>
      <c r="F282" s="328">
        <v>2065.09</v>
      </c>
      <c r="G282" s="328">
        <v>2030.57</v>
      </c>
      <c r="H282" s="114">
        <v>1996.63</v>
      </c>
      <c r="I282" s="356">
        <v>1963.25</v>
      </c>
      <c r="J282" s="247">
        <v>1930.43</v>
      </c>
      <c r="K282" s="223">
        <v>1898.16</v>
      </c>
    </row>
    <row r="283" spans="1:11" x14ac:dyDescent="0.3">
      <c r="A283" s="222" t="s">
        <v>569</v>
      </c>
      <c r="B283" s="328">
        <f t="shared" si="12"/>
        <v>1838.71</v>
      </c>
      <c r="C283" s="328">
        <f t="shared" si="13"/>
        <v>1807.97</v>
      </c>
      <c r="D283" s="405">
        <v>1777.75</v>
      </c>
      <c r="E283" s="328">
        <f t="shared" si="14"/>
        <v>1748.03</v>
      </c>
      <c r="F283" s="328">
        <v>1718.81</v>
      </c>
      <c r="G283" s="328">
        <v>1690.08</v>
      </c>
      <c r="H283" s="114">
        <v>1661.83</v>
      </c>
      <c r="I283" s="356">
        <v>1634.05</v>
      </c>
      <c r="J283" s="247">
        <v>1606.74</v>
      </c>
      <c r="K283" s="223">
        <v>1579.88</v>
      </c>
    </row>
    <row r="284" spans="1:11" x14ac:dyDescent="0.3">
      <c r="A284" s="222" t="s">
        <v>570</v>
      </c>
      <c r="B284" s="328">
        <f t="shared" si="12"/>
        <v>6378.44</v>
      </c>
      <c r="C284" s="328">
        <f t="shared" si="13"/>
        <v>6271.82</v>
      </c>
      <c r="D284" s="405">
        <v>6166.98</v>
      </c>
      <c r="E284" s="328">
        <f t="shared" si="14"/>
        <v>6063.89</v>
      </c>
      <c r="F284" s="328">
        <v>5962.53</v>
      </c>
      <c r="G284" s="328">
        <v>5862.86</v>
      </c>
      <c r="H284" s="114">
        <v>5764.86</v>
      </c>
      <c r="I284" s="356">
        <v>5668.5</v>
      </c>
      <c r="J284" s="247">
        <v>5573.75</v>
      </c>
      <c r="K284" s="223">
        <v>5480.58</v>
      </c>
    </row>
    <row r="285" spans="1:11" x14ac:dyDescent="0.3">
      <c r="A285" s="222" t="s">
        <v>571</v>
      </c>
      <c r="B285" s="328">
        <f t="shared" si="12"/>
        <v>3131.13</v>
      </c>
      <c r="C285" s="328">
        <f t="shared" si="13"/>
        <v>3078.79</v>
      </c>
      <c r="D285" s="405">
        <v>3027.33</v>
      </c>
      <c r="E285" s="328">
        <f t="shared" si="14"/>
        <v>2976.73</v>
      </c>
      <c r="F285" s="328">
        <v>2926.97</v>
      </c>
      <c r="G285" s="328">
        <v>2878.04</v>
      </c>
      <c r="H285" s="114">
        <v>2829.93</v>
      </c>
      <c r="I285" s="356">
        <v>2782.63</v>
      </c>
      <c r="J285" s="247">
        <v>2736.12</v>
      </c>
      <c r="K285" s="223">
        <v>2690.38</v>
      </c>
    </row>
    <row r="286" spans="1:11" x14ac:dyDescent="0.3">
      <c r="A286" s="222" t="s">
        <v>572</v>
      </c>
      <c r="B286" s="328">
        <f t="shared" si="12"/>
        <v>2528.73</v>
      </c>
      <c r="C286" s="328">
        <f t="shared" si="13"/>
        <v>2486.46</v>
      </c>
      <c r="D286" s="405">
        <v>2444.9</v>
      </c>
      <c r="E286" s="328">
        <f t="shared" si="14"/>
        <v>2404.0300000000002</v>
      </c>
      <c r="F286" s="328">
        <v>2363.84</v>
      </c>
      <c r="G286" s="328">
        <v>2324.33</v>
      </c>
      <c r="H286" s="114">
        <v>2285.48</v>
      </c>
      <c r="I286" s="356">
        <v>2247.2800000000002</v>
      </c>
      <c r="J286" s="247">
        <v>2209.71</v>
      </c>
      <c r="K286" s="223">
        <v>2172.77</v>
      </c>
    </row>
    <row r="287" spans="1:11" x14ac:dyDescent="0.3">
      <c r="A287" s="222" t="s">
        <v>573</v>
      </c>
      <c r="B287" s="328">
        <f t="shared" si="12"/>
        <v>1346.91</v>
      </c>
      <c r="C287" s="328">
        <f t="shared" si="13"/>
        <v>1324.4</v>
      </c>
      <c r="D287" s="405">
        <v>1302.26</v>
      </c>
      <c r="E287" s="328">
        <f t="shared" si="14"/>
        <v>1280.49</v>
      </c>
      <c r="F287" s="328">
        <v>1259.0899999999999</v>
      </c>
      <c r="G287" s="328">
        <v>1238.04</v>
      </c>
      <c r="H287" s="114">
        <v>1217.3499999999999</v>
      </c>
      <c r="I287" s="356">
        <v>1197</v>
      </c>
      <c r="J287" s="247">
        <v>1176.99</v>
      </c>
      <c r="K287" s="223">
        <v>1157.32</v>
      </c>
    </row>
    <row r="288" spans="1:11" x14ac:dyDescent="0.3">
      <c r="A288" s="222" t="s">
        <v>574</v>
      </c>
      <c r="B288" s="328">
        <f>ROUND(((C288*1.02*0.85)+(C288*0.15)),2)</f>
        <v>4375.87</v>
      </c>
      <c r="C288" s="328">
        <f t="shared" si="13"/>
        <v>4302.72</v>
      </c>
      <c r="D288" s="405">
        <v>4230.8</v>
      </c>
      <c r="E288" s="328">
        <f t="shared" si="14"/>
        <v>4160.08</v>
      </c>
      <c r="F288" s="328">
        <v>4090.54</v>
      </c>
      <c r="G288" s="328">
        <v>4022.16</v>
      </c>
      <c r="H288" s="114">
        <v>3954.93</v>
      </c>
      <c r="I288" s="356">
        <v>3888.82</v>
      </c>
      <c r="J288" s="247">
        <v>3823.82</v>
      </c>
      <c r="K288" s="223">
        <v>3759.9</v>
      </c>
    </row>
    <row r="289" spans="1:11" x14ac:dyDescent="0.3">
      <c r="A289" s="222" t="s">
        <v>575</v>
      </c>
      <c r="B289" s="328">
        <f t="shared" ref="B289:B305" si="15">ROUND(((C289*1.02*0.85)+(C289*0.15)),2)</f>
        <v>2323.52</v>
      </c>
      <c r="C289" s="328">
        <f t="shared" si="13"/>
        <v>2284.6799999999998</v>
      </c>
      <c r="D289" s="405">
        <v>2246.4899999999998</v>
      </c>
      <c r="E289" s="328">
        <f t="shared" si="14"/>
        <v>2208.94</v>
      </c>
      <c r="F289" s="328">
        <v>2172.02</v>
      </c>
      <c r="G289" s="328">
        <v>2135.71</v>
      </c>
      <c r="H289" s="114">
        <v>2100.0100000000002</v>
      </c>
      <c r="I289" s="356">
        <v>2064.91</v>
      </c>
      <c r="J289" s="247">
        <v>2030.39</v>
      </c>
      <c r="K289" s="223">
        <v>1996.45</v>
      </c>
    </row>
    <row r="290" spans="1:11" x14ac:dyDescent="0.3">
      <c r="A290" s="222" t="s">
        <v>576</v>
      </c>
      <c r="B290" s="328">
        <f t="shared" si="15"/>
        <v>8152.4</v>
      </c>
      <c r="C290" s="328">
        <f t="shared" si="13"/>
        <v>8016.13</v>
      </c>
      <c r="D290" s="405">
        <v>7882.13</v>
      </c>
      <c r="E290" s="328">
        <f t="shared" si="14"/>
        <v>7750.37</v>
      </c>
      <c r="F290" s="328">
        <v>7620.82</v>
      </c>
      <c r="G290" s="328">
        <v>7493.43</v>
      </c>
      <c r="H290" s="114">
        <v>7368.17</v>
      </c>
      <c r="I290" s="356">
        <v>7245</v>
      </c>
      <c r="J290" s="247">
        <v>7123.89</v>
      </c>
      <c r="K290" s="223">
        <v>7004.81</v>
      </c>
    </row>
    <row r="291" spans="1:11" x14ac:dyDescent="0.3">
      <c r="A291" s="222" t="s">
        <v>577</v>
      </c>
      <c r="B291" s="328">
        <f t="shared" si="15"/>
        <v>4708.6099999999997</v>
      </c>
      <c r="C291" s="328">
        <f t="shared" si="13"/>
        <v>4629.8999999999996</v>
      </c>
      <c r="D291" s="405">
        <v>4552.51</v>
      </c>
      <c r="E291" s="328">
        <f t="shared" si="14"/>
        <v>4476.41</v>
      </c>
      <c r="F291" s="328">
        <v>4401.58</v>
      </c>
      <c r="G291" s="328">
        <v>4328</v>
      </c>
      <c r="H291" s="114">
        <v>4255.6499999999996</v>
      </c>
      <c r="I291" s="356">
        <v>4184.51</v>
      </c>
      <c r="J291" s="247">
        <v>4114.5600000000004</v>
      </c>
      <c r="K291" s="223">
        <v>4045.78</v>
      </c>
    </row>
    <row r="292" spans="1:11" x14ac:dyDescent="0.3">
      <c r="A292" s="222" t="s">
        <v>578</v>
      </c>
      <c r="B292" s="328">
        <f t="shared" si="15"/>
        <v>4672.28</v>
      </c>
      <c r="C292" s="328">
        <f t="shared" si="13"/>
        <v>4594.18</v>
      </c>
      <c r="D292" s="405">
        <v>4517.38</v>
      </c>
      <c r="E292" s="328">
        <f t="shared" si="14"/>
        <v>4441.87</v>
      </c>
      <c r="F292" s="328">
        <v>4367.62</v>
      </c>
      <c r="G292" s="328">
        <v>4294.6099999999997</v>
      </c>
      <c r="H292" s="114">
        <v>4222.82</v>
      </c>
      <c r="I292" s="356">
        <v>4152.2299999999996</v>
      </c>
      <c r="J292" s="247">
        <v>4082.82</v>
      </c>
      <c r="K292" s="223">
        <v>4014.57</v>
      </c>
    </row>
    <row r="293" spans="1:11" x14ac:dyDescent="0.3">
      <c r="A293" s="222" t="s">
        <v>579</v>
      </c>
      <c r="B293" s="328">
        <f t="shared" si="15"/>
        <v>2588.21</v>
      </c>
      <c r="C293" s="328">
        <f t="shared" si="13"/>
        <v>2544.9499999999998</v>
      </c>
      <c r="D293" s="405">
        <v>2502.41</v>
      </c>
      <c r="E293" s="328">
        <f t="shared" si="14"/>
        <v>2460.58</v>
      </c>
      <c r="F293" s="328">
        <v>2419.4499999999998</v>
      </c>
      <c r="G293" s="328">
        <v>2379.0100000000002</v>
      </c>
      <c r="H293" s="114">
        <v>2339.2399999999998</v>
      </c>
      <c r="I293" s="356">
        <v>2300.14</v>
      </c>
      <c r="J293" s="247">
        <v>2261.69</v>
      </c>
      <c r="K293" s="223">
        <v>2223.88</v>
      </c>
    </row>
    <row r="294" spans="1:11" x14ac:dyDescent="0.3">
      <c r="A294" s="222" t="s">
        <v>580</v>
      </c>
      <c r="B294" s="328">
        <f t="shared" si="15"/>
        <v>5055.2</v>
      </c>
      <c r="C294" s="328">
        <f t="shared" si="13"/>
        <v>4970.7</v>
      </c>
      <c r="D294" s="405">
        <v>4887.6099999999997</v>
      </c>
      <c r="E294" s="328">
        <f t="shared" si="14"/>
        <v>4805.91</v>
      </c>
      <c r="F294" s="328">
        <v>4725.58</v>
      </c>
      <c r="G294" s="328">
        <v>4646.59</v>
      </c>
      <c r="H294" s="114">
        <v>4568.92</v>
      </c>
      <c r="I294" s="356">
        <v>4492.55</v>
      </c>
      <c r="J294" s="247">
        <v>4417.45</v>
      </c>
      <c r="K294" s="223">
        <v>4343.6099999999997</v>
      </c>
    </row>
    <row r="295" spans="1:11" x14ac:dyDescent="0.3">
      <c r="A295" s="222" t="s">
        <v>581</v>
      </c>
      <c r="B295" s="328">
        <f t="shared" si="15"/>
        <v>4180.3500000000004</v>
      </c>
      <c r="C295" s="328">
        <f t="shared" si="13"/>
        <v>4110.47</v>
      </c>
      <c r="D295" s="405">
        <v>4041.76</v>
      </c>
      <c r="E295" s="328">
        <f t="shared" si="14"/>
        <v>3974.2</v>
      </c>
      <c r="F295" s="328">
        <v>3907.77</v>
      </c>
      <c r="G295" s="328">
        <v>3842.45</v>
      </c>
      <c r="H295" s="114">
        <v>3778.22</v>
      </c>
      <c r="I295" s="356">
        <v>3715.06</v>
      </c>
      <c r="J295" s="247">
        <v>3652.96</v>
      </c>
      <c r="K295" s="223">
        <v>3591.9</v>
      </c>
    </row>
    <row r="296" spans="1:11" x14ac:dyDescent="0.3">
      <c r="A296" s="222" t="s">
        <v>582</v>
      </c>
      <c r="B296" s="328">
        <f t="shared" si="15"/>
        <v>4383.49</v>
      </c>
      <c r="C296" s="328">
        <f t="shared" si="13"/>
        <v>4310.22</v>
      </c>
      <c r="D296" s="405">
        <v>4238.17</v>
      </c>
      <c r="E296" s="328">
        <f t="shared" si="14"/>
        <v>4167.33</v>
      </c>
      <c r="F296" s="328">
        <v>4097.67</v>
      </c>
      <c r="G296" s="328">
        <v>4029.17</v>
      </c>
      <c r="H296" s="114">
        <v>3961.82</v>
      </c>
      <c r="I296" s="356">
        <v>3895.59</v>
      </c>
      <c r="J296" s="247">
        <v>3830.47</v>
      </c>
      <c r="K296" s="223">
        <v>3766.44</v>
      </c>
    </row>
    <row r="297" spans="1:11" x14ac:dyDescent="0.3">
      <c r="A297" s="222" t="s">
        <v>583</v>
      </c>
      <c r="B297" s="328">
        <f t="shared" si="15"/>
        <v>2803.3</v>
      </c>
      <c r="C297" s="328">
        <f t="shared" si="13"/>
        <v>2756.44</v>
      </c>
      <c r="D297" s="405">
        <v>2710.36</v>
      </c>
      <c r="E297" s="328">
        <f t="shared" si="14"/>
        <v>2665.05</v>
      </c>
      <c r="F297" s="328">
        <v>2620.5</v>
      </c>
      <c r="G297" s="328">
        <v>2576.6999999999998</v>
      </c>
      <c r="H297" s="114">
        <v>2533.63</v>
      </c>
      <c r="I297" s="356">
        <v>2491.2800000000002</v>
      </c>
      <c r="J297" s="247">
        <v>2449.64</v>
      </c>
      <c r="K297" s="223">
        <v>2408.69</v>
      </c>
    </row>
    <row r="298" spans="1:11" x14ac:dyDescent="0.3">
      <c r="A298" s="222" t="s">
        <v>584</v>
      </c>
      <c r="B298" s="328">
        <f t="shared" si="15"/>
        <v>4952.83</v>
      </c>
      <c r="C298" s="328">
        <f t="shared" si="13"/>
        <v>4870.04</v>
      </c>
      <c r="D298" s="405">
        <v>4788.63</v>
      </c>
      <c r="E298" s="328">
        <f t="shared" si="14"/>
        <v>4708.58</v>
      </c>
      <c r="F298" s="328">
        <v>4629.87</v>
      </c>
      <c r="G298" s="328">
        <v>4552.4799999999996</v>
      </c>
      <c r="H298" s="114">
        <v>4476.38</v>
      </c>
      <c r="I298" s="356">
        <v>4401.55</v>
      </c>
      <c r="J298" s="247">
        <v>4327.97</v>
      </c>
      <c r="K298" s="223">
        <v>4255.62</v>
      </c>
    </row>
    <row r="299" spans="1:11" x14ac:dyDescent="0.3">
      <c r="A299" s="222" t="s">
        <v>585</v>
      </c>
      <c r="B299" s="328">
        <f t="shared" si="15"/>
        <v>1606.94</v>
      </c>
      <c r="C299" s="328">
        <f t="shared" si="13"/>
        <v>1580.08</v>
      </c>
      <c r="D299" s="405">
        <v>1553.67</v>
      </c>
      <c r="E299" s="328">
        <f t="shared" si="14"/>
        <v>1527.7</v>
      </c>
      <c r="F299" s="328">
        <v>1502.16</v>
      </c>
      <c r="G299" s="328">
        <v>1477.05</v>
      </c>
      <c r="H299" s="114">
        <v>1452.36</v>
      </c>
      <c r="I299" s="356">
        <v>1428.08</v>
      </c>
      <c r="J299" s="247">
        <v>1404.21</v>
      </c>
      <c r="K299" s="223">
        <v>1380.74</v>
      </c>
    </row>
    <row r="300" spans="1:11" x14ac:dyDescent="0.3">
      <c r="A300" s="222" t="s">
        <v>586</v>
      </c>
      <c r="B300" s="328">
        <f t="shared" si="15"/>
        <v>509.67</v>
      </c>
      <c r="C300" s="328">
        <f t="shared" si="13"/>
        <v>501.15</v>
      </c>
      <c r="D300" s="405">
        <v>492.77</v>
      </c>
      <c r="E300" s="328">
        <f t="shared" si="14"/>
        <v>484.53</v>
      </c>
      <c r="F300" s="328">
        <v>476.43</v>
      </c>
      <c r="G300" s="328">
        <v>468.47</v>
      </c>
      <c r="H300" s="114">
        <v>460.64</v>
      </c>
      <c r="I300" s="356">
        <v>452.94</v>
      </c>
      <c r="J300" s="247">
        <v>445.37</v>
      </c>
      <c r="K300" s="223">
        <v>437.93</v>
      </c>
    </row>
    <row r="301" spans="1:11" x14ac:dyDescent="0.3">
      <c r="A301" s="222" t="s">
        <v>587</v>
      </c>
      <c r="B301" s="328">
        <f t="shared" si="15"/>
        <v>3291.04</v>
      </c>
      <c r="C301" s="328">
        <f t="shared" si="13"/>
        <v>3236.03</v>
      </c>
      <c r="D301" s="405">
        <v>3181.94</v>
      </c>
      <c r="E301" s="328">
        <f t="shared" si="14"/>
        <v>3128.75</v>
      </c>
      <c r="F301" s="328">
        <v>3076.45</v>
      </c>
      <c r="G301" s="328">
        <v>3025.02</v>
      </c>
      <c r="H301" s="114">
        <v>2974.45</v>
      </c>
      <c r="I301" s="356">
        <v>2924.73</v>
      </c>
      <c r="J301" s="247">
        <v>2875.84</v>
      </c>
      <c r="K301" s="223">
        <v>2827.77</v>
      </c>
    </row>
    <row r="302" spans="1:11" x14ac:dyDescent="0.3">
      <c r="A302" s="222" t="s">
        <v>588</v>
      </c>
      <c r="B302" s="328">
        <f t="shared" si="15"/>
        <v>1365.75</v>
      </c>
      <c r="C302" s="328">
        <f t="shared" si="13"/>
        <v>1342.92</v>
      </c>
      <c r="D302" s="405">
        <v>1320.47</v>
      </c>
      <c r="E302" s="328">
        <f t="shared" si="14"/>
        <v>1298.4000000000001</v>
      </c>
      <c r="F302" s="328">
        <v>1276.7</v>
      </c>
      <c r="G302" s="328">
        <v>1255.3599999999999</v>
      </c>
      <c r="H302" s="114">
        <v>1234.3800000000001</v>
      </c>
      <c r="I302" s="356">
        <v>1213.75</v>
      </c>
      <c r="J302" s="247">
        <v>1193.46</v>
      </c>
      <c r="K302" s="223">
        <v>1173.51</v>
      </c>
    </row>
    <row r="303" spans="1:11" x14ac:dyDescent="0.3">
      <c r="A303" s="222" t="s">
        <v>589</v>
      </c>
      <c r="B303" s="328">
        <f t="shared" si="15"/>
        <v>1723.02</v>
      </c>
      <c r="C303" s="328">
        <f t="shared" si="13"/>
        <v>1694.22</v>
      </c>
      <c r="D303" s="405">
        <v>1665.9</v>
      </c>
      <c r="E303" s="328">
        <f t="shared" si="14"/>
        <v>1638.05</v>
      </c>
      <c r="F303" s="328">
        <v>1610.67</v>
      </c>
      <c r="G303" s="328">
        <v>1583.75</v>
      </c>
      <c r="H303" s="114">
        <v>1557.28</v>
      </c>
      <c r="I303" s="356">
        <v>1531.25</v>
      </c>
      <c r="J303" s="247">
        <v>1505.65</v>
      </c>
      <c r="K303" s="223">
        <v>1480.48</v>
      </c>
    </row>
    <row r="304" spans="1:11" x14ac:dyDescent="0.3">
      <c r="A304" s="222" t="s">
        <v>590</v>
      </c>
      <c r="B304" s="328">
        <f t="shared" si="15"/>
        <v>5122.5</v>
      </c>
      <c r="C304" s="328">
        <f t="shared" si="13"/>
        <v>5036.87</v>
      </c>
      <c r="D304" s="405">
        <v>4952.67</v>
      </c>
      <c r="E304" s="328">
        <f t="shared" si="14"/>
        <v>4869.88</v>
      </c>
      <c r="F304" s="328">
        <v>4788.4799999999996</v>
      </c>
      <c r="G304" s="353">
        <v>4708.4399999999996</v>
      </c>
      <c r="H304" s="114">
        <v>4629.7299999999996</v>
      </c>
      <c r="I304" s="356">
        <v>4552.34</v>
      </c>
      <c r="J304" s="247">
        <v>4476.24</v>
      </c>
      <c r="K304" s="223">
        <v>4401.42</v>
      </c>
    </row>
    <row r="305" spans="1:11" x14ac:dyDescent="0.3">
      <c r="A305" s="222" t="s">
        <v>591</v>
      </c>
      <c r="B305" s="328">
        <f t="shared" si="15"/>
        <v>3898.74</v>
      </c>
      <c r="C305" s="328">
        <f t="shared" si="13"/>
        <v>3833.57</v>
      </c>
      <c r="D305" s="405">
        <v>3769.49</v>
      </c>
      <c r="E305" s="328">
        <f t="shared" si="14"/>
        <v>3706.48</v>
      </c>
      <c r="F305" s="328">
        <v>3644.52</v>
      </c>
      <c r="G305" s="353">
        <v>3583.6</v>
      </c>
      <c r="H305" s="120">
        <v>3523.7</v>
      </c>
      <c r="I305" s="328">
        <v>3464.8</v>
      </c>
      <c r="J305" s="247">
        <v>3406.88</v>
      </c>
      <c r="K305" s="223">
        <v>3349.93</v>
      </c>
    </row>
    <row r="306" spans="1:11" x14ac:dyDescent="0.3">
      <c r="G306" s="24"/>
      <c r="H306" s="24"/>
      <c r="I306" s="24"/>
      <c r="J306" s="357"/>
      <c r="K306" s="196"/>
    </row>
  </sheetData>
  <mergeCells count="1">
    <mergeCell ref="N4:U7"/>
  </mergeCells>
  <phoneticPr fontId="17" type="noConversion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3E003A-21C3-4DAF-84DE-B8AE0C24089B}">
  <dimension ref="A1:U51"/>
  <sheetViews>
    <sheetView zoomScale="110" zoomScaleNormal="110" workbookViewId="0">
      <selection activeCell="B23" sqref="B23"/>
    </sheetView>
  </sheetViews>
  <sheetFormatPr defaultRowHeight="14.4" x14ac:dyDescent="0.3"/>
  <cols>
    <col min="1" max="1" width="33" customWidth="1"/>
    <col min="2" max="2" width="21.6640625" bestFit="1" customWidth="1"/>
    <col min="3" max="3" width="27.6640625" bestFit="1" customWidth="1"/>
    <col min="4" max="4" width="27.109375" bestFit="1" customWidth="1"/>
    <col min="5" max="5" width="27.6640625" bestFit="1" customWidth="1"/>
    <col min="6" max="9" width="26.33203125" bestFit="1" customWidth="1"/>
  </cols>
  <sheetData>
    <row r="1" spans="1:21" ht="23.4" x14ac:dyDescent="0.45">
      <c r="A1" s="4" t="s">
        <v>592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361"/>
      <c r="R1" s="1"/>
      <c r="S1" s="362"/>
      <c r="T1" s="1"/>
      <c r="U1" s="1"/>
    </row>
    <row r="2" spans="1:21" ht="23.4" x14ac:dyDescent="0.4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363"/>
      <c r="S2" s="364"/>
    </row>
    <row r="3" spans="1:21" ht="18" x14ac:dyDescent="0.35">
      <c r="A3" s="365"/>
      <c r="B3" s="411" t="s">
        <v>171</v>
      </c>
      <c r="C3" s="411" t="s">
        <v>172</v>
      </c>
      <c r="D3" s="411" t="s">
        <v>173</v>
      </c>
      <c r="E3" s="365" t="s">
        <v>174</v>
      </c>
      <c r="F3" s="365" t="s">
        <v>175</v>
      </c>
      <c r="G3" s="366" t="s">
        <v>176</v>
      </c>
      <c r="H3" s="366" t="s">
        <v>282</v>
      </c>
      <c r="I3" s="365" t="s">
        <v>593</v>
      </c>
    </row>
    <row r="4" spans="1:21" x14ac:dyDescent="0.3">
      <c r="A4" s="367" t="s">
        <v>594</v>
      </c>
      <c r="B4" s="406" t="s">
        <v>286</v>
      </c>
      <c r="C4" s="406" t="s">
        <v>286</v>
      </c>
      <c r="D4" s="406" t="s">
        <v>286</v>
      </c>
      <c r="E4" s="368" t="s">
        <v>286</v>
      </c>
      <c r="F4" s="368" t="s">
        <v>286</v>
      </c>
      <c r="G4" s="368" t="s">
        <v>286</v>
      </c>
      <c r="H4" s="368" t="s">
        <v>286</v>
      </c>
      <c r="I4" s="368" t="s">
        <v>286</v>
      </c>
    </row>
    <row r="5" spans="1:21" x14ac:dyDescent="0.3">
      <c r="A5" s="291" t="s">
        <v>289</v>
      </c>
      <c r="B5" s="328">
        <f>ROUND(((C5*1.02*0.85)+(C5*0.15)),2)</f>
        <v>478651.47</v>
      </c>
      <c r="C5" s="328">
        <f>ROUND(((D5*1.02*0.85)+(D5*0.15)),2)</f>
        <v>470650.41</v>
      </c>
      <c r="D5" s="328">
        <v>462783.1</v>
      </c>
      <c r="E5" s="328">
        <f>ROUND(((F5*1.02*0.85)+(F5*0.15)),2)</f>
        <v>455047.3</v>
      </c>
      <c r="F5" s="328">
        <v>447440.81</v>
      </c>
      <c r="G5" s="328">
        <v>439961.47000000003</v>
      </c>
      <c r="H5" s="328">
        <v>432607.15</v>
      </c>
      <c r="I5" s="328">
        <v>425375.76</v>
      </c>
    </row>
    <row r="6" spans="1:21" x14ac:dyDescent="0.3">
      <c r="A6" s="291" t="s">
        <v>298</v>
      </c>
      <c r="B6" s="328">
        <f t="shared" ref="B6:B51" si="0">ROUND(((C6*1.02*0.85)+(C6*0.15)),2)</f>
        <v>1840086.4</v>
      </c>
      <c r="C6" s="328">
        <f t="shared" ref="C6:C51" si="1">ROUND(((D6*1.02*0.85)+(D6*0.15)),2)</f>
        <v>1809327.83</v>
      </c>
      <c r="D6" s="328">
        <v>1779083.41</v>
      </c>
      <c r="E6" s="328">
        <f t="shared" ref="E6:E51" si="2">ROUND(((F6*1.02*0.85)+(F6*0.15)),2)</f>
        <v>1749344.55</v>
      </c>
      <c r="F6" s="328">
        <v>1720102.8</v>
      </c>
      <c r="G6" s="328">
        <v>1691349.85</v>
      </c>
      <c r="H6" s="328">
        <v>1663077.53</v>
      </c>
      <c r="I6" s="328">
        <v>1635277.81</v>
      </c>
    </row>
    <row r="7" spans="1:21" x14ac:dyDescent="0.3">
      <c r="A7" s="291" t="s">
        <v>301</v>
      </c>
      <c r="B7" s="328">
        <f t="shared" si="0"/>
        <v>88639.21</v>
      </c>
      <c r="C7" s="328">
        <f t="shared" si="1"/>
        <v>87157.53</v>
      </c>
      <c r="D7" s="328">
        <v>85700.62</v>
      </c>
      <c r="E7" s="328">
        <f t="shared" si="2"/>
        <v>84268.06</v>
      </c>
      <c r="F7" s="328">
        <v>82859.45</v>
      </c>
      <c r="G7" s="328">
        <v>81474.39</v>
      </c>
      <c r="H7" s="328">
        <v>80112.479999999996</v>
      </c>
      <c r="I7" s="328">
        <v>78773.33</v>
      </c>
    </row>
    <row r="8" spans="1:21" x14ac:dyDescent="0.3">
      <c r="A8" s="291" t="s">
        <v>595</v>
      </c>
      <c r="B8" s="328">
        <f t="shared" si="0"/>
        <v>516204.86</v>
      </c>
      <c r="C8" s="328">
        <f t="shared" si="1"/>
        <v>507576.07</v>
      </c>
      <c r="D8" s="328">
        <v>499091.51</v>
      </c>
      <c r="E8" s="328">
        <f t="shared" si="2"/>
        <v>490748.78</v>
      </c>
      <c r="F8" s="328">
        <v>482545.51</v>
      </c>
      <c r="G8" s="328">
        <v>474479.35999999999</v>
      </c>
      <c r="H8" s="328">
        <v>466548.04</v>
      </c>
      <c r="I8" s="328">
        <v>458749.3</v>
      </c>
    </row>
    <row r="9" spans="1:21" x14ac:dyDescent="0.3">
      <c r="A9" s="291" t="s">
        <v>343</v>
      </c>
      <c r="B9" s="328">
        <f t="shared" si="0"/>
        <v>72413.56</v>
      </c>
      <c r="C9" s="328">
        <f t="shared" si="1"/>
        <v>71203.11</v>
      </c>
      <c r="D9" s="328">
        <v>70012.89</v>
      </c>
      <c r="E9" s="328">
        <f t="shared" si="2"/>
        <v>68842.570000000007</v>
      </c>
      <c r="F9" s="328">
        <v>67691.81</v>
      </c>
      <c r="G9" s="328">
        <v>66560.289999999994</v>
      </c>
      <c r="H9" s="328">
        <v>65447.68</v>
      </c>
      <c r="I9" s="328">
        <v>64353.67</v>
      </c>
    </row>
    <row r="10" spans="1:21" x14ac:dyDescent="0.3">
      <c r="A10" s="291" t="s">
        <v>349</v>
      </c>
      <c r="B10" s="328">
        <f t="shared" si="0"/>
        <v>124298.21</v>
      </c>
      <c r="C10" s="328">
        <f t="shared" si="1"/>
        <v>122220.46</v>
      </c>
      <c r="D10" s="328">
        <v>120177.44</v>
      </c>
      <c r="E10" s="328">
        <f t="shared" si="2"/>
        <v>118168.57</v>
      </c>
      <c r="F10" s="328">
        <v>116193.28</v>
      </c>
      <c r="G10" s="328">
        <v>114251.01000000001</v>
      </c>
      <c r="H10" s="328">
        <v>112341.21</v>
      </c>
      <c r="I10" s="328">
        <v>110463.33</v>
      </c>
    </row>
    <row r="11" spans="1:21" x14ac:dyDescent="0.3">
      <c r="A11" s="291" t="s">
        <v>352</v>
      </c>
      <c r="B11" s="328">
        <f t="shared" si="0"/>
        <v>13700.6</v>
      </c>
      <c r="C11" s="328">
        <f t="shared" si="1"/>
        <v>13471.58</v>
      </c>
      <c r="D11" s="328">
        <v>13246.39</v>
      </c>
      <c r="E11" s="328">
        <f t="shared" si="2"/>
        <v>13024.97</v>
      </c>
      <c r="F11" s="328">
        <v>12807.25</v>
      </c>
      <c r="G11" s="328">
        <v>12593.17</v>
      </c>
      <c r="H11" s="328">
        <v>12382.66</v>
      </c>
      <c r="I11" s="328">
        <v>12175.67</v>
      </c>
    </row>
    <row r="12" spans="1:21" x14ac:dyDescent="0.3">
      <c r="A12" s="291" t="s">
        <v>353</v>
      </c>
      <c r="B12" s="328">
        <f t="shared" si="0"/>
        <v>96557.96</v>
      </c>
      <c r="C12" s="328">
        <f t="shared" si="1"/>
        <v>94943.91</v>
      </c>
      <c r="D12" s="328">
        <v>93356.84</v>
      </c>
      <c r="E12" s="328">
        <f t="shared" si="2"/>
        <v>91796.3</v>
      </c>
      <c r="F12" s="328">
        <v>90261.85</v>
      </c>
      <c r="G12" s="328">
        <v>88753.05</v>
      </c>
      <c r="H12" s="328">
        <v>87269.47</v>
      </c>
      <c r="I12" s="328">
        <v>85810.69</v>
      </c>
    </row>
    <row r="13" spans="1:21" x14ac:dyDescent="0.3">
      <c r="A13" s="291" t="s">
        <v>360</v>
      </c>
      <c r="B13" s="328">
        <f t="shared" si="0"/>
        <v>53359.46</v>
      </c>
      <c r="C13" s="328">
        <f t="shared" si="1"/>
        <v>52467.51</v>
      </c>
      <c r="D13" s="328">
        <v>51590.47</v>
      </c>
      <c r="E13" s="328">
        <f t="shared" si="2"/>
        <v>50728.09</v>
      </c>
      <c r="F13" s="328">
        <v>49880.13</v>
      </c>
      <c r="G13" s="328">
        <v>49046.34</v>
      </c>
      <c r="H13" s="328">
        <v>48226.49</v>
      </c>
      <c r="I13" s="328">
        <v>47420.34</v>
      </c>
    </row>
    <row r="14" spans="1:21" x14ac:dyDescent="0.3">
      <c r="A14" s="291" t="s">
        <v>361</v>
      </c>
      <c r="B14" s="328">
        <f t="shared" si="0"/>
        <v>235175.98</v>
      </c>
      <c r="C14" s="328">
        <f t="shared" si="1"/>
        <v>231244.82</v>
      </c>
      <c r="D14" s="328">
        <v>227379.37</v>
      </c>
      <c r="E14" s="328">
        <f t="shared" si="2"/>
        <v>223578.53</v>
      </c>
      <c r="F14" s="328">
        <v>219841.23</v>
      </c>
      <c r="G14" s="328">
        <v>216166.39999999999</v>
      </c>
      <c r="H14" s="328">
        <v>212553</v>
      </c>
      <c r="I14" s="328">
        <v>209000</v>
      </c>
    </row>
    <row r="15" spans="1:21" x14ac:dyDescent="0.3">
      <c r="A15" s="291" t="s">
        <v>367</v>
      </c>
      <c r="B15" s="328">
        <f t="shared" si="0"/>
        <v>152557.57999999999</v>
      </c>
      <c r="C15" s="328">
        <f t="shared" si="1"/>
        <v>150007.45000000001</v>
      </c>
      <c r="D15" s="328">
        <v>147499.95000000001</v>
      </c>
      <c r="E15" s="328">
        <f t="shared" si="2"/>
        <v>145034.37</v>
      </c>
      <c r="F15" s="328">
        <v>142610</v>
      </c>
      <c r="G15" s="328">
        <v>140226.16</v>
      </c>
      <c r="H15" s="328">
        <v>137882.16</v>
      </c>
      <c r="I15" s="328">
        <v>135577.35</v>
      </c>
    </row>
    <row r="16" spans="1:21" x14ac:dyDescent="0.3">
      <c r="A16" s="291" t="s">
        <v>368</v>
      </c>
      <c r="B16" s="328">
        <f t="shared" si="0"/>
        <v>15780.2</v>
      </c>
      <c r="C16" s="328">
        <f t="shared" si="1"/>
        <v>15516.42</v>
      </c>
      <c r="D16" s="328">
        <v>15257.05</v>
      </c>
      <c r="E16" s="328">
        <f t="shared" si="2"/>
        <v>15002.02</v>
      </c>
      <c r="F16" s="328">
        <v>14751.25</v>
      </c>
      <c r="G16" s="328">
        <v>14504.669999999998</v>
      </c>
      <c r="H16" s="328">
        <v>14262.21</v>
      </c>
      <c r="I16" s="328">
        <v>14023.81</v>
      </c>
    </row>
    <row r="17" spans="1:9" x14ac:dyDescent="0.3">
      <c r="A17" s="291" t="s">
        <v>373</v>
      </c>
      <c r="B17" s="328">
        <f t="shared" si="0"/>
        <v>234204.5</v>
      </c>
      <c r="C17" s="328">
        <f t="shared" si="1"/>
        <v>230289.58</v>
      </c>
      <c r="D17" s="328">
        <v>226440.1</v>
      </c>
      <c r="E17" s="328">
        <f t="shared" si="2"/>
        <v>222654.97</v>
      </c>
      <c r="F17" s="328">
        <v>218933.11</v>
      </c>
      <c r="G17" s="328">
        <v>215273.46</v>
      </c>
      <c r="H17" s="328">
        <v>211674.99</v>
      </c>
      <c r="I17" s="328">
        <v>208136.67</v>
      </c>
    </row>
    <row r="18" spans="1:9" x14ac:dyDescent="0.3">
      <c r="A18" s="291" t="s">
        <v>380</v>
      </c>
      <c r="B18" s="328">
        <f t="shared" si="0"/>
        <v>93452.62</v>
      </c>
      <c r="C18" s="328">
        <f t="shared" si="1"/>
        <v>91890.48</v>
      </c>
      <c r="D18" s="328">
        <v>90354.45</v>
      </c>
      <c r="E18" s="328">
        <f t="shared" si="2"/>
        <v>88844.1</v>
      </c>
      <c r="F18" s="328">
        <v>87359</v>
      </c>
      <c r="G18" s="328">
        <v>85898.72</v>
      </c>
      <c r="H18" s="328">
        <v>84462.85</v>
      </c>
      <c r="I18" s="328">
        <v>83050.98</v>
      </c>
    </row>
    <row r="19" spans="1:9" x14ac:dyDescent="0.3">
      <c r="A19" s="291" t="s">
        <v>382</v>
      </c>
      <c r="B19" s="328">
        <f t="shared" si="0"/>
        <v>103182.55</v>
      </c>
      <c r="C19" s="328">
        <f t="shared" si="1"/>
        <v>101457.77</v>
      </c>
      <c r="D19" s="328">
        <v>99761.82</v>
      </c>
      <c r="E19" s="328">
        <f t="shared" si="2"/>
        <v>98094.22</v>
      </c>
      <c r="F19" s="328">
        <v>96454.49</v>
      </c>
      <c r="G19" s="328">
        <v>94842.17</v>
      </c>
      <c r="H19" s="328">
        <v>93256.8</v>
      </c>
      <c r="I19" s="328">
        <v>91697.94</v>
      </c>
    </row>
    <row r="20" spans="1:9" x14ac:dyDescent="0.3">
      <c r="A20" s="291" t="s">
        <v>387</v>
      </c>
      <c r="B20" s="328">
        <f t="shared" si="0"/>
        <v>81677.710000000006</v>
      </c>
      <c r="C20" s="328">
        <f t="shared" si="1"/>
        <v>80312.399999999994</v>
      </c>
      <c r="D20" s="328">
        <v>78969.91</v>
      </c>
      <c r="E20" s="328">
        <f t="shared" si="2"/>
        <v>77649.86</v>
      </c>
      <c r="F20" s="328">
        <v>76351.88</v>
      </c>
      <c r="G20" s="328">
        <v>75075.59</v>
      </c>
      <c r="H20" s="328">
        <v>73820.639999999999</v>
      </c>
      <c r="I20" s="328">
        <v>72586.67</v>
      </c>
    </row>
    <row r="21" spans="1:9" x14ac:dyDescent="0.3">
      <c r="A21" s="291" t="s">
        <v>405</v>
      </c>
      <c r="B21" s="328">
        <f t="shared" si="0"/>
        <v>203586.63</v>
      </c>
      <c r="C21" s="328">
        <f t="shared" si="1"/>
        <v>200183.51</v>
      </c>
      <c r="D21" s="328">
        <v>196837.28</v>
      </c>
      <c r="E21" s="328">
        <f t="shared" si="2"/>
        <v>193546.98</v>
      </c>
      <c r="F21" s="328">
        <v>190311.67999999999</v>
      </c>
      <c r="G21" s="328">
        <v>187130.46000000002</v>
      </c>
      <c r="H21" s="328">
        <v>184002.42</v>
      </c>
      <c r="I21" s="328">
        <v>180926.67</v>
      </c>
    </row>
    <row r="22" spans="1:9" x14ac:dyDescent="0.3">
      <c r="A22" s="291" t="s">
        <v>435</v>
      </c>
      <c r="B22" s="328">
        <f t="shared" si="0"/>
        <v>120457.83</v>
      </c>
      <c r="C22" s="328">
        <v>118444.28</v>
      </c>
      <c r="D22" s="328"/>
      <c r="E22" s="328"/>
      <c r="F22" s="328"/>
      <c r="G22" s="328"/>
      <c r="H22" s="328"/>
      <c r="I22" s="328"/>
    </row>
    <row r="23" spans="1:9" x14ac:dyDescent="0.3">
      <c r="A23" s="291" t="s">
        <v>442</v>
      </c>
      <c r="B23" s="328">
        <f t="shared" si="0"/>
        <v>80654.3</v>
      </c>
      <c r="C23" s="328">
        <f t="shared" si="1"/>
        <v>79306.100000000006</v>
      </c>
      <c r="D23" s="328">
        <v>77980.429999999993</v>
      </c>
      <c r="E23" s="328">
        <f t="shared" si="2"/>
        <v>76676.92</v>
      </c>
      <c r="F23" s="328">
        <v>75395.199999999997</v>
      </c>
      <c r="G23" s="328">
        <v>74134.909999999989</v>
      </c>
      <c r="H23" s="328">
        <v>72895.679999999993</v>
      </c>
      <c r="I23" s="328">
        <v>71677.17</v>
      </c>
    </row>
    <row r="24" spans="1:9" x14ac:dyDescent="0.3">
      <c r="A24" s="291" t="s">
        <v>468</v>
      </c>
      <c r="B24" s="328">
        <f t="shared" si="0"/>
        <v>107423.28</v>
      </c>
      <c r="C24" s="328">
        <f t="shared" si="1"/>
        <v>105627.61</v>
      </c>
      <c r="D24" s="328">
        <v>103861.96</v>
      </c>
      <c r="E24" s="328">
        <f t="shared" si="2"/>
        <v>102125.82</v>
      </c>
      <c r="F24" s="328">
        <v>100418.7</v>
      </c>
      <c r="G24" s="328">
        <v>98740.12000000001</v>
      </c>
      <c r="H24" s="328">
        <v>97089.600000000006</v>
      </c>
      <c r="I24" s="328">
        <v>95466.67</v>
      </c>
    </row>
    <row r="25" spans="1:9" x14ac:dyDescent="0.3">
      <c r="A25" s="291" t="s">
        <v>471</v>
      </c>
      <c r="B25" s="328">
        <f t="shared" si="0"/>
        <v>267948.49</v>
      </c>
      <c r="C25" s="328">
        <f t="shared" si="1"/>
        <v>263469.51</v>
      </c>
      <c r="D25" s="328">
        <v>259065.4</v>
      </c>
      <c r="E25" s="328">
        <f t="shared" si="2"/>
        <v>254734.91</v>
      </c>
      <c r="F25" s="328">
        <v>250476.79999999999</v>
      </c>
      <c r="G25" s="328">
        <v>246289.87</v>
      </c>
      <c r="H25" s="328">
        <v>242172.93</v>
      </c>
      <c r="I25" s="328">
        <v>238124.81</v>
      </c>
    </row>
    <row r="26" spans="1:9" x14ac:dyDescent="0.3">
      <c r="A26" s="291" t="s">
        <v>475</v>
      </c>
      <c r="B26" s="328">
        <f t="shared" si="0"/>
        <v>225281.33</v>
      </c>
      <c r="C26" s="328">
        <f t="shared" si="1"/>
        <v>221515.57</v>
      </c>
      <c r="D26" s="328">
        <v>217812.75</v>
      </c>
      <c r="E26" s="328">
        <f t="shared" si="2"/>
        <v>214171.83</v>
      </c>
      <c r="F26" s="328">
        <v>210591.77</v>
      </c>
      <c r="G26" s="328">
        <v>207071.55</v>
      </c>
      <c r="H26" s="328">
        <v>203610.18</v>
      </c>
      <c r="I26" s="328">
        <v>200206.67</v>
      </c>
    </row>
    <row r="27" spans="1:9" x14ac:dyDescent="0.3">
      <c r="A27" s="291" t="s">
        <v>476</v>
      </c>
      <c r="B27" s="328">
        <f t="shared" si="0"/>
        <v>9677.01</v>
      </c>
      <c r="C27" s="328">
        <f t="shared" si="1"/>
        <v>9515.25</v>
      </c>
      <c r="D27" s="328">
        <v>9356.19</v>
      </c>
      <c r="E27" s="328">
        <f t="shared" si="2"/>
        <v>9199.7900000000009</v>
      </c>
      <c r="F27" s="328">
        <v>9046.01</v>
      </c>
      <c r="G27" s="328">
        <v>8894.8000000000011</v>
      </c>
      <c r="H27" s="328">
        <v>8746.1200000000008</v>
      </c>
      <c r="I27" s="328">
        <v>8599.92</v>
      </c>
    </row>
    <row r="28" spans="1:9" x14ac:dyDescent="0.3">
      <c r="A28" s="291" t="s">
        <v>479</v>
      </c>
      <c r="B28" s="328">
        <f t="shared" si="0"/>
        <v>8615.6299999999992</v>
      </c>
      <c r="C28" s="328">
        <f t="shared" si="1"/>
        <v>8471.61</v>
      </c>
      <c r="D28" s="328">
        <v>8330</v>
      </c>
      <c r="E28" s="328">
        <f t="shared" si="2"/>
        <v>8190.76</v>
      </c>
      <c r="F28" s="328">
        <v>8053.84</v>
      </c>
      <c r="G28" s="328">
        <v>7919.21</v>
      </c>
      <c r="H28" s="328">
        <v>7786.83</v>
      </c>
      <c r="I28" s="328">
        <v>7656.67</v>
      </c>
    </row>
    <row r="29" spans="1:9" x14ac:dyDescent="0.3">
      <c r="A29" s="291" t="s">
        <v>485</v>
      </c>
      <c r="B29" s="328">
        <f t="shared" si="0"/>
        <v>21021.51</v>
      </c>
      <c r="C29" s="328">
        <f t="shared" si="1"/>
        <v>20670.12</v>
      </c>
      <c r="D29" s="328">
        <v>20324.599999999999</v>
      </c>
      <c r="E29" s="328">
        <f t="shared" si="2"/>
        <v>19984.86</v>
      </c>
      <c r="F29" s="328">
        <v>19650.8</v>
      </c>
      <c r="G29" s="328">
        <v>19322.320000000003</v>
      </c>
      <c r="H29" s="328">
        <v>18999.330000000002</v>
      </c>
      <c r="I29" s="328">
        <v>18681.740000000002</v>
      </c>
    </row>
    <row r="30" spans="1:9" x14ac:dyDescent="0.3">
      <c r="A30" s="291" t="s">
        <v>489</v>
      </c>
      <c r="B30" s="328">
        <f t="shared" si="0"/>
        <v>23962.23</v>
      </c>
      <c r="C30" s="328">
        <f t="shared" si="1"/>
        <v>23561.68</v>
      </c>
      <c r="D30" s="328">
        <v>23167.83</v>
      </c>
      <c r="E30" s="328">
        <f t="shared" si="2"/>
        <v>22780.560000000001</v>
      </c>
      <c r="F30" s="328">
        <v>22399.759999999998</v>
      </c>
      <c r="G30" s="328">
        <v>22025.329999999998</v>
      </c>
      <c r="H30" s="328">
        <v>21657.16</v>
      </c>
      <c r="I30" s="328">
        <v>21295.14</v>
      </c>
    </row>
    <row r="31" spans="1:9" x14ac:dyDescent="0.3">
      <c r="A31" s="291" t="s">
        <v>498</v>
      </c>
      <c r="B31" s="328">
        <f t="shared" si="0"/>
        <v>200012.1</v>
      </c>
      <c r="C31" s="328">
        <f t="shared" si="1"/>
        <v>196668.73</v>
      </c>
      <c r="D31" s="328">
        <v>193381.25</v>
      </c>
      <c r="E31" s="328">
        <f t="shared" si="2"/>
        <v>190148.72</v>
      </c>
      <c r="F31" s="328">
        <v>186970.23</v>
      </c>
      <c r="G31" s="328">
        <v>183844.87</v>
      </c>
      <c r="H31" s="328">
        <v>180771.75</v>
      </c>
      <c r="I31" s="328">
        <v>177750</v>
      </c>
    </row>
    <row r="32" spans="1:9" x14ac:dyDescent="0.3">
      <c r="A32" s="291" t="s">
        <v>511</v>
      </c>
      <c r="B32" s="328">
        <f t="shared" si="0"/>
        <v>104944</v>
      </c>
      <c r="C32" s="328">
        <f t="shared" si="1"/>
        <v>103189.77</v>
      </c>
      <c r="D32" s="328">
        <v>101464.87</v>
      </c>
      <c r="E32" s="328">
        <f t="shared" si="2"/>
        <v>99768.8</v>
      </c>
      <c r="F32" s="328">
        <v>98101.08</v>
      </c>
      <c r="G32" s="328">
        <v>96461.239999999991</v>
      </c>
      <c r="H32" s="328">
        <v>94848.81</v>
      </c>
      <c r="I32" s="328">
        <v>93263.33</v>
      </c>
    </row>
    <row r="33" spans="1:9" x14ac:dyDescent="0.3">
      <c r="A33" s="291" t="s">
        <v>514</v>
      </c>
      <c r="B33" s="328">
        <f t="shared" si="0"/>
        <v>94501.75</v>
      </c>
      <c r="C33" s="328">
        <f t="shared" si="1"/>
        <v>92922.07</v>
      </c>
      <c r="D33" s="328">
        <v>91368.8</v>
      </c>
      <c r="E33" s="328">
        <f t="shared" si="2"/>
        <v>89841.49</v>
      </c>
      <c r="F33" s="328">
        <v>88339.71</v>
      </c>
      <c r="G33" s="328">
        <v>86863.040000000008</v>
      </c>
      <c r="H33" s="328">
        <v>85411.05</v>
      </c>
      <c r="I33" s="328">
        <v>83983.33</v>
      </c>
    </row>
    <row r="34" spans="1:9" x14ac:dyDescent="0.3">
      <c r="A34" s="291" t="s">
        <v>517</v>
      </c>
      <c r="B34" s="328">
        <f t="shared" si="0"/>
        <v>156719.96</v>
      </c>
      <c r="C34" s="328">
        <f t="shared" si="1"/>
        <v>154100.26</v>
      </c>
      <c r="D34" s="328">
        <v>151524.35</v>
      </c>
      <c r="E34" s="328">
        <f t="shared" si="2"/>
        <v>148991.49</v>
      </c>
      <c r="F34" s="328">
        <v>146500.97</v>
      </c>
      <c r="G34" s="328">
        <v>144052.08000000002</v>
      </c>
      <c r="H34" s="328">
        <v>141644.13</v>
      </c>
      <c r="I34" s="328">
        <v>139276.43</v>
      </c>
    </row>
    <row r="35" spans="1:9" x14ac:dyDescent="0.3">
      <c r="A35" s="291" t="s">
        <v>521</v>
      </c>
      <c r="B35" s="328">
        <f t="shared" si="0"/>
        <v>44258.43</v>
      </c>
      <c r="C35" s="328">
        <f t="shared" si="1"/>
        <v>43518.61</v>
      </c>
      <c r="D35" s="328">
        <v>42791.16</v>
      </c>
      <c r="E35" s="328">
        <f t="shared" si="2"/>
        <v>42075.87</v>
      </c>
      <c r="F35" s="328">
        <v>41372.54</v>
      </c>
      <c r="G35" s="328">
        <v>40680.959999999999</v>
      </c>
      <c r="H35" s="328">
        <v>40000.94</v>
      </c>
      <c r="I35" s="328">
        <v>39332.29</v>
      </c>
    </row>
    <row r="36" spans="1:9" x14ac:dyDescent="0.3">
      <c r="A36" s="291" t="s">
        <v>524</v>
      </c>
      <c r="B36" s="328">
        <f t="shared" si="0"/>
        <v>120944.97</v>
      </c>
      <c r="C36" s="328">
        <f t="shared" si="1"/>
        <v>118923.27</v>
      </c>
      <c r="D36" s="328">
        <v>116935.37</v>
      </c>
      <c r="E36" s="328">
        <f t="shared" si="2"/>
        <v>114980.7</v>
      </c>
      <c r="F36" s="328">
        <v>113058.7</v>
      </c>
      <c r="G36" s="328">
        <v>111168.83</v>
      </c>
      <c r="H36" s="328">
        <v>109310.55</v>
      </c>
      <c r="I36" s="328">
        <v>107483.33</v>
      </c>
    </row>
    <row r="37" spans="1:9" x14ac:dyDescent="0.3">
      <c r="A37" s="291" t="s">
        <v>525</v>
      </c>
      <c r="B37" s="328">
        <f t="shared" si="0"/>
        <v>218706.16</v>
      </c>
      <c r="C37" s="328">
        <f t="shared" si="1"/>
        <v>215050.3</v>
      </c>
      <c r="D37" s="328">
        <v>211455.56</v>
      </c>
      <c r="E37" s="328">
        <f t="shared" si="2"/>
        <v>207920.9</v>
      </c>
      <c r="F37" s="328">
        <v>204445.33</v>
      </c>
      <c r="G37" s="328">
        <v>201027.86000000002</v>
      </c>
      <c r="H37" s="328">
        <v>197667.51</v>
      </c>
      <c r="I37" s="328">
        <v>194363.33</v>
      </c>
    </row>
    <row r="38" spans="1:9" x14ac:dyDescent="0.3">
      <c r="A38" s="291" t="s">
        <v>533</v>
      </c>
      <c r="B38" s="328">
        <f t="shared" si="0"/>
        <v>206403.48</v>
      </c>
      <c r="C38" s="328">
        <f t="shared" si="1"/>
        <v>202953.27</v>
      </c>
      <c r="D38" s="328">
        <v>199560.74</v>
      </c>
      <c r="E38" s="328">
        <f t="shared" si="2"/>
        <v>196224.92</v>
      </c>
      <c r="F38" s="328">
        <v>192944.86</v>
      </c>
      <c r="G38" s="328">
        <v>189719.63</v>
      </c>
      <c r="H38" s="328">
        <v>186548.31</v>
      </c>
      <c r="I38" s="328">
        <v>183430</v>
      </c>
    </row>
    <row r="39" spans="1:9" x14ac:dyDescent="0.3">
      <c r="A39" s="291" t="s">
        <v>536</v>
      </c>
      <c r="B39" s="328">
        <f t="shared" si="0"/>
        <v>379761.8</v>
      </c>
      <c r="C39" s="328">
        <f t="shared" si="1"/>
        <v>373413.77</v>
      </c>
      <c r="D39" s="328">
        <v>367171.85</v>
      </c>
      <c r="E39" s="328">
        <v>361034.27</v>
      </c>
      <c r="F39" s="433" t="s">
        <v>596</v>
      </c>
      <c r="G39" s="328" t="s">
        <v>597</v>
      </c>
      <c r="H39" s="328" t="s">
        <v>597</v>
      </c>
      <c r="I39" s="328" t="s">
        <v>597</v>
      </c>
    </row>
    <row r="40" spans="1:9" x14ac:dyDescent="0.3">
      <c r="A40" s="291" t="s">
        <v>539</v>
      </c>
      <c r="B40" s="328">
        <f t="shared" si="0"/>
        <v>125941.05</v>
      </c>
      <c r="C40" s="328">
        <f t="shared" si="1"/>
        <v>123835.84</v>
      </c>
      <c r="D40" s="328">
        <v>121765.82</v>
      </c>
      <c r="E40" s="328">
        <f t="shared" si="2"/>
        <v>119730.4</v>
      </c>
      <c r="F40" s="328">
        <v>117729.01</v>
      </c>
      <c r="G40" s="328">
        <v>115761.06999999999</v>
      </c>
      <c r="H40" s="328">
        <v>113826.03</v>
      </c>
      <c r="I40" s="328">
        <v>111923.33</v>
      </c>
    </row>
    <row r="41" spans="1:9" x14ac:dyDescent="0.3">
      <c r="A41" s="291" t="s">
        <v>540</v>
      </c>
      <c r="B41" s="328">
        <f t="shared" si="0"/>
        <v>568933.64</v>
      </c>
      <c r="C41" s="328">
        <v>559423.43999999994</v>
      </c>
      <c r="D41" s="328"/>
      <c r="E41" s="328"/>
      <c r="F41" s="328"/>
      <c r="G41" s="328"/>
      <c r="H41" s="328"/>
      <c r="I41" s="328"/>
    </row>
    <row r="42" spans="1:9" x14ac:dyDescent="0.3">
      <c r="A42" s="291" t="s">
        <v>542</v>
      </c>
      <c r="B42" s="328">
        <f t="shared" si="0"/>
        <v>131979.85999999999</v>
      </c>
      <c r="C42" s="328">
        <v>129773.71</v>
      </c>
      <c r="D42" s="328">
        <v>9368.44</v>
      </c>
      <c r="E42" s="328">
        <f t="shared" si="2"/>
        <v>9211.84</v>
      </c>
      <c r="F42" s="328">
        <v>9057.86</v>
      </c>
      <c r="G42" s="328">
        <v>8906.4499999999989</v>
      </c>
      <c r="H42" s="328">
        <v>8757.57</v>
      </c>
      <c r="I42" s="328">
        <v>8611.18</v>
      </c>
    </row>
    <row r="43" spans="1:9" x14ac:dyDescent="0.3">
      <c r="A43" s="291" t="s">
        <v>546</v>
      </c>
      <c r="B43" s="328">
        <f t="shared" si="0"/>
        <v>14545.91</v>
      </c>
      <c r="C43" s="328">
        <f t="shared" si="1"/>
        <v>14302.76</v>
      </c>
      <c r="D43" s="328">
        <v>14063.68</v>
      </c>
      <c r="E43" s="328">
        <f t="shared" si="2"/>
        <v>13828.59</v>
      </c>
      <c r="F43" s="328">
        <v>13597.43</v>
      </c>
      <c r="G43" s="328">
        <v>13370.14</v>
      </c>
      <c r="H43" s="328">
        <v>13146.65</v>
      </c>
      <c r="I43" s="328">
        <v>12926.89</v>
      </c>
    </row>
    <row r="44" spans="1:9" x14ac:dyDescent="0.3">
      <c r="A44" s="291" t="s">
        <v>552</v>
      </c>
      <c r="B44" s="328">
        <f t="shared" si="0"/>
        <v>104876.4</v>
      </c>
      <c r="C44" s="328">
        <f t="shared" si="1"/>
        <v>103123.3</v>
      </c>
      <c r="D44" s="328">
        <v>101399.51</v>
      </c>
      <c r="E44" s="328">
        <f t="shared" si="2"/>
        <v>99704.53</v>
      </c>
      <c r="F44" s="328">
        <v>98037.89</v>
      </c>
      <c r="G44" s="328">
        <v>96399.11</v>
      </c>
      <c r="H44" s="328">
        <v>94787.72</v>
      </c>
      <c r="I44" s="328">
        <v>93203.26</v>
      </c>
    </row>
    <row r="45" spans="1:9" x14ac:dyDescent="0.3">
      <c r="A45" s="291" t="s">
        <v>557</v>
      </c>
      <c r="B45" s="328">
        <f t="shared" si="0"/>
        <v>67807.210000000006</v>
      </c>
      <c r="C45" s="328">
        <f t="shared" si="1"/>
        <v>66673.759999999995</v>
      </c>
      <c r="D45" s="328">
        <v>65559.25</v>
      </c>
      <c r="E45" s="328">
        <f t="shared" si="2"/>
        <v>64463.37</v>
      </c>
      <c r="F45" s="328">
        <v>63385.81</v>
      </c>
      <c r="G45" s="328">
        <v>62326.259999999995</v>
      </c>
      <c r="H45" s="328">
        <v>61284.42</v>
      </c>
      <c r="I45" s="328">
        <v>60260</v>
      </c>
    </row>
    <row r="46" spans="1:9" x14ac:dyDescent="0.3">
      <c r="A46" s="291" t="s">
        <v>561</v>
      </c>
      <c r="B46" s="328">
        <f t="shared" si="0"/>
        <v>92817.62</v>
      </c>
      <c r="C46" s="328">
        <f t="shared" si="1"/>
        <v>91266.1</v>
      </c>
      <c r="D46" s="328">
        <v>89740.51</v>
      </c>
      <c r="E46" s="328">
        <f t="shared" si="2"/>
        <v>88240.42</v>
      </c>
      <c r="F46" s="328">
        <v>86765.41</v>
      </c>
      <c r="G46" s="328">
        <v>85315.05</v>
      </c>
      <c r="H46" s="328">
        <v>83888.94</v>
      </c>
      <c r="I46" s="328">
        <v>82486.67</v>
      </c>
    </row>
    <row r="47" spans="1:9" x14ac:dyDescent="0.3">
      <c r="A47" s="291" t="s">
        <v>576</v>
      </c>
      <c r="B47" s="328">
        <f t="shared" si="0"/>
        <v>81403.899999999994</v>
      </c>
      <c r="C47" s="328">
        <f t="shared" si="1"/>
        <v>80043.17</v>
      </c>
      <c r="D47" s="328">
        <v>78705.179999999993</v>
      </c>
      <c r="E47" s="328">
        <f t="shared" si="2"/>
        <v>77389.56</v>
      </c>
      <c r="F47" s="328">
        <v>76095.929999999993</v>
      </c>
      <c r="G47" s="328">
        <v>74823.92</v>
      </c>
      <c r="H47" s="328">
        <v>73573.179999999993</v>
      </c>
      <c r="I47" s="328">
        <v>72343.34</v>
      </c>
    </row>
    <row r="48" spans="1:9" x14ac:dyDescent="0.3">
      <c r="A48" s="291" t="s">
        <v>577</v>
      </c>
      <c r="B48" s="328">
        <f t="shared" si="0"/>
        <v>82797.39</v>
      </c>
      <c r="C48" s="328">
        <f t="shared" si="1"/>
        <v>81413.36</v>
      </c>
      <c r="D48" s="328">
        <v>80052.47</v>
      </c>
      <c r="E48" s="328">
        <f t="shared" si="2"/>
        <v>78714.33</v>
      </c>
      <c r="F48" s="328">
        <v>77398.55</v>
      </c>
      <c r="G48" s="328">
        <v>76104.76999999999</v>
      </c>
      <c r="H48" s="328">
        <v>74832.62</v>
      </c>
      <c r="I48" s="328">
        <v>73581.73</v>
      </c>
    </row>
    <row r="49" spans="1:9" x14ac:dyDescent="0.3">
      <c r="A49" s="291" t="s">
        <v>584</v>
      </c>
      <c r="B49" s="328">
        <f t="shared" si="0"/>
        <v>70214.600000000006</v>
      </c>
      <c r="C49" s="328">
        <f t="shared" si="1"/>
        <v>69040.899999999994</v>
      </c>
      <c r="D49" s="328">
        <v>67886.820000000007</v>
      </c>
      <c r="E49" s="328">
        <f t="shared" si="2"/>
        <v>66752.039999999994</v>
      </c>
      <c r="F49" s="328">
        <v>65636.22</v>
      </c>
      <c r="G49" s="328">
        <v>64539.06</v>
      </c>
      <c r="H49" s="328">
        <v>63460.24</v>
      </c>
      <c r="I49" s="328">
        <v>62399.45</v>
      </c>
    </row>
    <row r="50" spans="1:9" x14ac:dyDescent="0.3">
      <c r="A50" s="291" t="s">
        <v>587</v>
      </c>
      <c r="B50" s="328">
        <f t="shared" si="0"/>
        <v>438479.76</v>
      </c>
      <c r="C50" s="328">
        <f t="shared" si="1"/>
        <v>431150.21</v>
      </c>
      <c r="D50" s="328">
        <v>423943.18</v>
      </c>
      <c r="E50" s="328">
        <f t="shared" si="2"/>
        <v>416856.62</v>
      </c>
      <c r="F50" s="328">
        <v>409888.52</v>
      </c>
      <c r="G50" s="328">
        <v>403036.89</v>
      </c>
      <c r="H50" s="434" t="s">
        <v>597</v>
      </c>
      <c r="I50" s="434" t="s">
        <v>597</v>
      </c>
    </row>
    <row r="51" spans="1:9" x14ac:dyDescent="0.3">
      <c r="A51" s="291" t="s">
        <v>590</v>
      </c>
      <c r="B51" s="328">
        <f t="shared" si="0"/>
        <v>144338.78</v>
      </c>
      <c r="C51" s="328">
        <f t="shared" si="1"/>
        <v>141926.04</v>
      </c>
      <c r="D51" s="328">
        <v>139553.63</v>
      </c>
      <c r="E51" s="328">
        <f t="shared" si="2"/>
        <v>137220.88</v>
      </c>
      <c r="F51" s="328">
        <v>134927.12</v>
      </c>
      <c r="G51" s="328">
        <v>132671.69999999998</v>
      </c>
      <c r="H51" s="328">
        <v>130453.98</v>
      </c>
      <c r="I51" s="328">
        <v>128273.33</v>
      </c>
    </row>
  </sheetData>
  <phoneticPr fontId="17" type="noConversion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8D6E2266A318945977CBAC1A5D4677D" ma:contentTypeVersion="20" ma:contentTypeDescription="Een nieuw document maken." ma:contentTypeScope="" ma:versionID="55b9cf4423813f754f7cb8331a3d63e7">
  <xsd:schema xmlns:xsd="http://www.w3.org/2001/XMLSchema" xmlns:xs="http://www.w3.org/2001/XMLSchema" xmlns:p="http://schemas.microsoft.com/office/2006/metadata/properties" xmlns:ns2="5e3f717c-31f6-4833-bd0f-50c041ee3a05" xmlns:ns3="e159b4ac-aa98-4e5b-982b-f661e6813f09" xmlns:ns4="b83523d7-f862-4ca6-b6df-2d9c4dbb9bf3" targetNamespace="http://schemas.microsoft.com/office/2006/metadata/properties" ma:root="true" ma:fieldsID="3e03724a2d18e42d5e5c238474ca2808" ns2:_="" ns3:_="" ns4:_="">
    <xsd:import namespace="5e3f717c-31f6-4833-bd0f-50c041ee3a05"/>
    <xsd:import namespace="e159b4ac-aa98-4e5b-982b-f661e6813f09"/>
    <xsd:import namespace="b83523d7-f862-4ca6-b6df-2d9c4dbb9bf3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p4692e9f59d344bf86f46283f9ffcb92" minOccurs="0"/>
                <xsd:element ref="ns3:TaxCatchAll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4:MediaServiceLocation" minOccurs="0"/>
                <xsd:element ref="ns3:SharedWithUsers" minOccurs="0"/>
                <xsd:element ref="ns3:SharedWithDetails" minOccurs="0"/>
                <xsd:element ref="ns4:MediaServiceAutoKeyPoints" minOccurs="0"/>
                <xsd:element ref="ns4:MediaServiceKeyPoints" minOccurs="0"/>
                <xsd:element ref="ns4:MediaLengthInSeconds" minOccurs="0"/>
                <xsd:element ref="ns4:lcf76f155ced4ddcb4097134ff3c332f" minOccurs="0"/>
                <xsd:element ref="ns4:MediaServiceOCR" minOccurs="0"/>
                <xsd:element ref="ns4:MediaServiceObjectDetectorVersions" minOccurs="0"/>
                <xsd:element ref="ns4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3f717c-31f6-4833-bd0f-50c041ee3a0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Waarde van de document-id" ma:description="De waarde van de document-id die aan dit item is toegewezen." ma:internalName="_dlc_DocId" ma:readOnly="true">
      <xsd:simpleType>
        <xsd:restriction base="dms:Text"/>
      </xsd:simpleType>
    </xsd:element>
    <xsd:element name="_dlc_DocIdUrl" ma:index="9" nillable="true" ma:displayName="Document-id" ma:description="Permanente koppeling naar dit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Id blijven behouden" ma:description="Id behouden tijdens toevoegen." ma:hidden="true" ma:internalName="_dlc_DocIdPersistId" ma:readOnly="true">
      <xsd:simpleType>
        <xsd:restriction base="dms:Boolean"/>
      </xsd:simpleType>
    </xsd:element>
    <xsd:element name="p4692e9f59d344bf86f46283f9ffcb92" ma:index="11" nillable="true" ma:taxonomy="true" ma:internalName="p4692e9f59d344bf86f46283f9ffcb92" ma:taxonomyFieldName="KGTrefwoord" ma:displayName="Trefwoord" ma:default="" ma:fieldId="{94692e9f-59d3-44bf-86f4-6283f9ffcb92}" ma:taxonomyMulti="true" ma:sspId="f403b824-83f7-43e5-8db1-bd9fadf9beb4" ma:termSetId="74987c00-053a-4526-a051-79952c41b1a4" ma:anchorId="00000000-0000-0000-0000-000000000000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59b4ac-aa98-4e5b-982b-f661e6813f09" elementFormDefault="qualified">
    <xsd:import namespace="http://schemas.microsoft.com/office/2006/documentManagement/types"/>
    <xsd:import namespace="http://schemas.microsoft.com/office/infopath/2007/PartnerControls"/>
    <xsd:element name="TaxCatchAll" ma:index="13" nillable="true" ma:displayName="Taxonomy Catch All Column" ma:hidden="true" ma:list="{8d7ec9a6-ab66-437f-81e3-395b64adf800}" ma:internalName="TaxCatchAll" ma:showField="CatchAllData" ma:web="e159b4ac-aa98-4e5b-982b-f661e6813f0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1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2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83523d7-f862-4ca6-b6df-2d9c4dbb9bf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4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5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7" nillable="true" ma:displayName="Tags" ma:internalName="MediaServiceAutoTags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ServiceAutoKeyPoints" ma:index="2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5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7" nillable="true" ma:taxonomy="true" ma:internalName="lcf76f155ced4ddcb4097134ff3c332f" ma:taxonomyFieldName="MediaServiceImageTags" ma:displayName="Afbeeldingtags" ma:readOnly="false" ma:fieldId="{5cf76f15-5ced-4ddc-b409-7134ff3c332f}" ma:taxonomyMulti="true" ma:sspId="f403b824-83f7-43e5-8db1-bd9fadf9beb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2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ObjectDetectorVersions" ma:index="29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3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4692e9f59d344bf86f46283f9ffcb92 xmlns="5e3f717c-31f6-4833-bd0f-50c041ee3a05">
      <Terms xmlns="http://schemas.microsoft.com/office/infopath/2007/PartnerControls">
        <TermInfo xmlns="http://schemas.microsoft.com/office/infopath/2007/PartnerControls">
          <TermName xmlns="http://schemas.microsoft.com/office/infopath/2007/PartnerControls">excel</TermName>
          <TermId xmlns="http://schemas.microsoft.com/office/infopath/2007/PartnerControls">aa6ea72d-ea9b-4366-accb-88457dc13a67</TermId>
        </TermInfo>
        <TermInfo xmlns="http://schemas.microsoft.com/office/infopath/2007/PartnerControls">
          <TermName xmlns="http://schemas.microsoft.com/office/infopath/2007/PartnerControls">subsidies</TermName>
          <TermId xmlns="http://schemas.microsoft.com/office/infopath/2007/PartnerControls">71c198d0-42a1-4b7b-8a77-d722df9d470a</TermId>
        </TermInfo>
      </Terms>
    </p4692e9f59d344bf86f46283f9ffcb92>
    <TaxCatchAll xmlns="e159b4ac-aa98-4e5b-982b-f661e6813f09">
      <Value>5</Value>
      <Value>4</Value>
    </TaxCatchAll>
    <_dlc_DocId xmlns="5e3f717c-31f6-4833-bd0f-50c041ee3a05">SWXYWEWSYQH2-1168954664-692</_dlc_DocId>
    <_dlc_DocIdUrl xmlns="5e3f717c-31f6-4833-bd0f-50c041ee3a05">
      <Url>https://kindengezin.sharepoint.com/sites/VZBInternBeleidenimplementatieTeamsite/_layouts/15/DocIdRedir.aspx?ID=SWXYWEWSYQH2-1168954664-692</Url>
      <Description>SWXYWEWSYQH2-1168954664-692</Description>
    </_dlc_DocIdUrl>
    <lcf76f155ced4ddcb4097134ff3c332f xmlns="b83523d7-f862-4ca6-b6df-2d9c4dbb9bf3">
      <Terms xmlns="http://schemas.microsoft.com/office/infopath/2007/PartnerControls"/>
    </lcf76f155ced4ddcb4097134ff3c332f>
  </documentManagement>
</p:properti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D1ADB1F-CF04-4319-81A5-ED628A4E635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e3f717c-31f6-4833-bd0f-50c041ee3a05"/>
    <ds:schemaRef ds:uri="e159b4ac-aa98-4e5b-982b-f661e6813f09"/>
    <ds:schemaRef ds:uri="b83523d7-f862-4ca6-b6df-2d9c4dbb9bf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D81FC98-A910-4DCF-97DC-1215AFC27BA9}">
  <ds:schemaRefs>
    <ds:schemaRef ds:uri="http://schemas.microsoft.com/office/2006/documentManagement/types"/>
    <ds:schemaRef ds:uri="http://schemas.microsoft.com/office/2006/metadata/properties"/>
    <ds:schemaRef ds:uri="http://purl.org/dc/terms/"/>
    <ds:schemaRef ds:uri="e159b4ac-aa98-4e5b-982b-f661e6813f09"/>
    <ds:schemaRef ds:uri="b83523d7-f862-4ca6-b6df-2d9c4dbb9bf3"/>
    <ds:schemaRef ds:uri="http://purl.org/dc/dcmitype/"/>
    <ds:schemaRef ds:uri="http://purl.org/dc/elements/1.1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5e3f717c-31f6-4833-bd0f-50c041ee3a05"/>
  </ds:schemaRefs>
</ds:datastoreItem>
</file>

<file path=customXml/itemProps3.xml><?xml version="1.0" encoding="utf-8"?>
<ds:datastoreItem xmlns:ds="http://schemas.openxmlformats.org/officeDocument/2006/customXml" ds:itemID="{F6778344-8E5C-43CC-874D-347A59457C56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13DD8412-C92B-4531-9E46-0FA87B2F50C8}">
  <ds:schemaRefs>
    <ds:schemaRef ds:uri="http://schemas.microsoft.com/sharepoint/v3/contenttype/forms"/>
  </ds:schemaRefs>
</ds:datastoreItem>
</file>

<file path=docMetadata/LabelInfo.xml><?xml version="1.0" encoding="utf-8"?>
<clbl:labelList xmlns:clbl="http://schemas.microsoft.com/office/2020/mipLabelMetadata">
  <clbl:label id="{13cfe182-642a-480e-bc8a-5ecf65db0aa0}" enabled="0" method="" siteId="{13cfe182-642a-480e-bc8a-5ecf65db0aa0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16</vt:i4>
      </vt:variant>
    </vt:vector>
  </HeadingPairs>
  <TitlesOfParts>
    <vt:vector size="16" baseType="lpstr">
      <vt:lpstr>Groepsopvang</vt:lpstr>
      <vt:lpstr>Gezinsopvang - Groeps soo</vt:lpstr>
      <vt:lpstr>KO-toeslag</vt:lpstr>
      <vt:lpstr>IKT Bedragen</vt:lpstr>
      <vt:lpstr>CIK</vt:lpstr>
      <vt:lpstr>Kleuteropvang</vt:lpstr>
      <vt:lpstr>VIA</vt:lpstr>
      <vt:lpstr>Lokaal Loket</vt:lpstr>
      <vt:lpstr>BOA-Subsidie</vt:lpstr>
      <vt:lpstr>Poolsubsidie</vt:lpstr>
      <vt:lpstr>GMV</vt:lpstr>
      <vt:lpstr>IBO</vt:lpstr>
      <vt:lpstr> BOAB (BOKDV)</vt:lpstr>
      <vt:lpstr>LODI</vt:lpstr>
      <vt:lpstr>Attest van Toezicht</vt:lpstr>
      <vt:lpstr>Ex-generatiepact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Subsidiebedragen</dc:title>
  <dc:subject/>
  <dc:creator>jessy vandevelde</dc:creator>
  <cp:keywords/>
  <dc:description/>
  <cp:lastModifiedBy>Petra Dolphen</cp:lastModifiedBy>
  <cp:revision/>
  <dcterms:created xsi:type="dcterms:W3CDTF">2016-04-25T12:20:38Z</dcterms:created>
  <dcterms:modified xsi:type="dcterms:W3CDTF">2024-04-18T07:49:39Z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0x01010018D6E2266A318945977CBAC1A5D4677D</vt:lpwstr>
  </property>
  <property fmtid="{D5CDD505-2E9C-101B-9397-08002B2CF9AE}" pid="3" name="_dlc_DocIdItemGuid">
    <vt:lpwstr>f504a575-8245-4ea2-9efe-fa93e45db3f9</vt:lpwstr>
  </property>
  <property fmtid="{D5CDD505-2E9C-101B-9397-08002B2CF9AE}" pid="4" name="KGTrefwoord">
    <vt:lpwstr>4;#excel|aa6ea72d-ea9b-4366-accb-88457dc13a67;#5;#subsidies|71c198d0-42a1-4b7b-8a77-d722df9d470a</vt:lpwstr>
  </property>
  <property fmtid="{D5CDD505-2E9C-101B-9397-08002B2CF9AE}" pid="5" name="MediaServiceImageTags">
    <vt:lpwstr/>
  </property>
</Properties>
</file>