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kindengezin-my.sharepoint.com/personal/jessy_vandevelde_opgroeien_be/Documents/Documents/"/>
    </mc:Choice>
  </mc:AlternateContent>
  <xr:revisionPtr revIDLastSave="79" documentId="8_{4C87B01F-8FDB-4B79-997B-43FD4E8C54A3}" xr6:coauthVersionLast="47" xr6:coauthVersionMax="47" xr10:uidLastSave="{F4E369D5-4537-483B-A7A6-69EA83E36609}"/>
  <bookViews>
    <workbookView xWindow="28680" yWindow="-120" windowWidth="38640" windowHeight="21240" tabRatio="709" xr2:uid="{00000000-000D-0000-FFFF-FFFF00000000}"/>
  </bookViews>
  <sheets>
    <sheet name="Berekening" sheetId="1" r:id="rId1"/>
    <sheet name="Leeftijd op 1 jan 2021" sheetId="3" r:id="rId2"/>
    <sheet name="Leeftijd op 1 jan 2022" sheetId="5" r:id="rId3"/>
    <sheet name="Prestaties en gemiddeld IKT" sheetId="4" r:id="rId4"/>
    <sheet name="Subsidiebedragen" sheetId="7" r:id="rId5"/>
  </sheets>
  <definedNames>
    <definedName name="min">'Prestaties en gemiddeld IKT'!$K$14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 l="1"/>
  <c r="K14" i="4" l="1"/>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5" i="4"/>
  <c r="C18" i="1" l="1"/>
  <c r="D110" i="1" l="1"/>
  <c r="E115" i="1" s="1"/>
  <c r="C128" i="1" s="1"/>
  <c r="D99" i="1"/>
  <c r="D88" i="1"/>
  <c r="D78" i="1"/>
  <c r="D71" i="1"/>
  <c r="D60" i="1"/>
  <c r="D43" i="1"/>
  <c r="B4" i="5" l="1"/>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3" i="5"/>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c r="C110" i="5" l="1"/>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103" i="1"/>
  <c r="E103" i="1" s="1"/>
  <c r="C104" i="1"/>
  <c r="E104" i="1" s="1"/>
  <c r="C105" i="1"/>
  <c r="E105" i="1" s="1"/>
  <c r="C102" i="1"/>
  <c r="E102" i="1" s="1"/>
  <c r="C92" i="1"/>
  <c r="E92" i="1" s="1"/>
  <c r="C93" i="1"/>
  <c r="E93" i="1" s="1"/>
  <c r="C94" i="1"/>
  <c r="E94" i="1" s="1"/>
  <c r="C91" i="1"/>
  <c r="E91" i="1" s="1"/>
  <c r="C82" i="1"/>
  <c r="E82" i="1" s="1"/>
  <c r="C83" i="1"/>
  <c r="E83" i="1" s="1"/>
  <c r="C84" i="1"/>
  <c r="E84" i="1" s="1"/>
  <c r="C81" i="1"/>
  <c r="C64" i="1"/>
  <c r="E64" i="1" s="1"/>
  <c r="C65" i="1"/>
  <c r="E65" i="1" s="1"/>
  <c r="C66" i="1"/>
  <c r="E66" i="1" s="1"/>
  <c r="C63" i="1"/>
  <c r="E63" i="1" s="1"/>
  <c r="C37" i="1"/>
  <c r="C38" i="1"/>
  <c r="C39" i="1"/>
  <c r="C36" i="1"/>
  <c r="C26" i="1"/>
  <c r="C27" i="1"/>
  <c r="C28" i="1"/>
  <c r="C29" i="1"/>
  <c r="C6" i="1"/>
  <c r="E6" i="1" s="1"/>
  <c r="C7" i="1"/>
  <c r="E7" i="1" s="1"/>
  <c r="C8" i="1"/>
  <c r="E8" i="1" s="1"/>
  <c r="C9" i="1"/>
  <c r="E9" i="1" s="1"/>
  <c r="E76" i="1"/>
  <c r="L14" i="4"/>
  <c r="J14" i="4"/>
  <c r="J107" i="4" s="1"/>
  <c r="G7" i="4"/>
  <c r="G6" i="4"/>
  <c r="L5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54" i="4"/>
  <c r="C124" i="1"/>
  <c r="L107" i="4" l="1"/>
  <c r="K107" i="4"/>
  <c r="B4" i="4" s="1"/>
  <c r="C53" i="1" s="1"/>
  <c r="E81" i="1"/>
  <c r="E86" i="1" s="1"/>
  <c r="C125" i="1" s="1"/>
  <c r="C47" i="1"/>
  <c r="D46" i="1"/>
  <c r="E96" i="1"/>
  <c r="C126" i="1" s="1"/>
  <c r="E11" i="1"/>
  <c r="C119" i="1" s="1"/>
  <c r="B3" i="4"/>
  <c r="C45" i="1" s="1"/>
  <c r="E68" i="1"/>
  <c r="C123" i="1" s="1"/>
  <c r="D23" i="1"/>
  <c r="D33" i="1"/>
  <c r="E107" i="1"/>
  <c r="C127" i="1" s="1"/>
  <c r="D110" i="5"/>
  <c r="C111" i="5" s="1"/>
  <c r="D110" i="3"/>
  <c r="C111" i="3" s="1"/>
  <c r="D49" i="1" l="1"/>
  <c r="D56" i="1" s="1"/>
  <c r="E56" i="1" s="1"/>
  <c r="C130" i="1" s="1"/>
  <c r="D133" i="1" s="1"/>
  <c r="E28" i="1"/>
  <c r="E27" i="1"/>
  <c r="E29" i="1"/>
  <c r="E26" i="1"/>
  <c r="E38" i="1"/>
  <c r="E39" i="1"/>
  <c r="E37" i="1"/>
  <c r="E36" i="1"/>
  <c r="E49" i="1" l="1"/>
  <c r="C122" i="1" s="1"/>
  <c r="E31" i="1"/>
  <c r="C120" i="1" s="1"/>
  <c r="E41" i="1"/>
  <c r="C121" i="1" s="1"/>
  <c r="D132" i="1" l="1"/>
  <c r="D134" i="1" s="1"/>
</calcChain>
</file>

<file path=xl/sharedStrings.xml><?xml version="1.0" encoding="utf-8"?>
<sst xmlns="http://schemas.openxmlformats.org/spreadsheetml/2006/main" count="156" uniqueCount="95">
  <si>
    <t>Aantal dagen in het jaar</t>
  </si>
  <si>
    <t>Basissubsidie</t>
  </si>
  <si>
    <t>Jaarbedrag:</t>
  </si>
  <si>
    <t>Periode capaciteit</t>
  </si>
  <si>
    <t>VAN</t>
  </si>
  <si>
    <t>TOT</t>
  </si>
  <si>
    <t>Aantal dagen</t>
  </si>
  <si>
    <t>CAP</t>
  </si>
  <si>
    <t>Bedrag</t>
  </si>
  <si>
    <t>Totaal bedrag</t>
  </si>
  <si>
    <t>Inkomenstarief</t>
  </si>
  <si>
    <t>Gemiddelde leeftijd</t>
  </si>
  <si>
    <t>leeftijd medewerkers op 1/1/2021</t>
  </si>
  <si>
    <t>Berekening  gemiddelde leeftijd</t>
  </si>
  <si>
    <t>T2A plaatsen</t>
  </si>
  <si>
    <t>CAP T2A</t>
  </si>
  <si>
    <t xml:space="preserve">T2B plaatsen </t>
  </si>
  <si>
    <t>Jaarbedrag</t>
  </si>
  <si>
    <t>CAP T2B</t>
  </si>
  <si>
    <t>Berekening jaarbedrag prestaties</t>
  </si>
  <si>
    <t>Prestatiebedrag:</t>
  </si>
  <si>
    <t>Aantal prestaties berekend</t>
  </si>
  <si>
    <t>Prestatiepercentage vorig jaar</t>
  </si>
  <si>
    <t>Maximum aantal prestaties op 120%</t>
  </si>
  <si>
    <t>Aantal voor simulatie</t>
  </si>
  <si>
    <t>Berekening te verrekenen inkomenstarief</t>
  </si>
  <si>
    <t>Gemiddeld inkomenstarief berekend</t>
  </si>
  <si>
    <t>Gemiddeld inkomenstarief vorig jaar</t>
  </si>
  <si>
    <t>Bedrag voor simulatie</t>
  </si>
  <si>
    <t>Plussubsidie</t>
  </si>
  <si>
    <t>CAP  T3</t>
  </si>
  <si>
    <t>Subsidie individuele inclusieve</t>
  </si>
  <si>
    <t>Prestatiebedrag</t>
  </si>
  <si>
    <t>Te verwachten aantal  prestaties inclusieve opvang van de subsidiegroep :</t>
  </si>
  <si>
    <t>Subsidie structurele inclusieve</t>
  </si>
  <si>
    <t>CAP Struct. Incl</t>
  </si>
  <si>
    <t>Subsidie ruimere openingsmomenten</t>
  </si>
  <si>
    <t>AANTAL MODULES</t>
  </si>
  <si>
    <t>Subsidie Dringende opvangplaats VAST</t>
  </si>
  <si>
    <t>CAP. DOP</t>
  </si>
  <si>
    <t>Kindbedrag Dringende opvangplaats</t>
  </si>
  <si>
    <t>Kindbedrag</t>
  </si>
  <si>
    <t>Te verwachten aantal  kinderen dat gebruik maakt van de dringende opvangplaatsen :</t>
  </si>
  <si>
    <t>Totaal</t>
  </si>
  <si>
    <t>Inkomenstarief gemiddelde leeftijd T2A</t>
  </si>
  <si>
    <t>Inkomenstarief gemiddelde leeftijd T2B</t>
  </si>
  <si>
    <t>Inkomenstarief prestaties</t>
  </si>
  <si>
    <t>Subsidie Ruimere openingsmomenten</t>
  </si>
  <si>
    <t>Subsidie dringende opvangplaats - vast bedrag</t>
  </si>
  <si>
    <t>Subsidie dringende opvangplaats - Kindbedrag</t>
  </si>
  <si>
    <t>Te verrekenen</t>
  </si>
  <si>
    <t>Te verrekenen inkomenstarief</t>
  </si>
  <si>
    <t>TOTAAL</t>
  </si>
  <si>
    <t>Berekening gemiddelde leeftijd</t>
  </si>
  <si>
    <t>Geboortedatum</t>
  </si>
  <si>
    <t>Leeftijd</t>
  </si>
  <si>
    <t>werkregime in breukvorm</t>
  </si>
  <si>
    <t>Herleide leeftijd</t>
  </si>
  <si>
    <t>Prestaties en gemiddeld inkomenstarief</t>
  </si>
  <si>
    <t>Aantal te voorziene prestaties</t>
  </si>
  <si>
    <t>Gemiddeld inkomenstarief</t>
  </si>
  <si>
    <t>Aantal kalenderdagen</t>
  </si>
  <si>
    <t>Geef de periode op waarin je in het jaar beschikt over de subsidie voor inkomenstarief</t>
  </si>
  <si>
    <t>Geef de periode op waarvoor je prestaties weergeeft in onderstaande tabel</t>
  </si>
  <si>
    <t xml:space="preserve">AANWEZIGHEDEN </t>
  </si>
  <si>
    <t xml:space="preserve">Aanwezigheden Baby's en peuters </t>
  </si>
  <si>
    <t xml:space="preserve">Aanwezigheden BO </t>
  </si>
  <si>
    <t>Naam Kind</t>
  </si>
  <si>
    <t xml:space="preserve"> minder dan 5 uur</t>
  </si>
  <si>
    <t xml:space="preserve"> tussen 5 uur tot 11 uur</t>
  </si>
  <si>
    <r>
      <t xml:space="preserve">Flex meer dan 11 uur 
</t>
    </r>
    <r>
      <rPr>
        <sz val="9"/>
        <color theme="1"/>
        <rFont val="Calibri"/>
        <family val="2"/>
        <scheme val="minor"/>
      </rPr>
      <t>(Enkel te gebruiken als je subsidies Flex T2 krijgt)</t>
    </r>
  </si>
  <si>
    <t>minder dan 3 uur</t>
  </si>
  <si>
    <t xml:space="preserve"> tussen 3 uur en 5 uur</t>
  </si>
  <si>
    <t>tussen 5 uur en 11 uur</t>
  </si>
  <si>
    <r>
      <t xml:space="preserve">Flex meer dan 11 uur
</t>
    </r>
    <r>
      <rPr>
        <sz val="9"/>
        <color theme="1"/>
        <rFont val="Calibri"/>
        <family val="2"/>
        <scheme val="minor"/>
      </rPr>
      <t>(Enkel te gebruiken als je subsidies Flex T2 krijgt)</t>
    </r>
  </si>
  <si>
    <t>Herleide prestaties</t>
  </si>
  <si>
    <t>Totaal inkomenstarief</t>
  </si>
  <si>
    <t>Prest. IKT</t>
  </si>
  <si>
    <t>Basissubsidie (T1)</t>
  </si>
  <si>
    <t>Subsidie voor inkomenstarief  - Leeftijd  Basisbedrag 20 jaar Tarief A</t>
  </si>
  <si>
    <t>Subsidie voor inkomenstarief - Leeftijd - Bijkomend bedrag per jaar Tarief A</t>
  </si>
  <si>
    <t>Subsidie voor inkomenstarief  - Leeftijd  Basisbedrag 20 jaar Tarief B</t>
  </si>
  <si>
    <t>Subsidie voor inkomenstarief - Leeftijd - Bijkomend bedrag per jaar Tarief B</t>
  </si>
  <si>
    <t>Subsidie voor inkomenstarief - Prestaties</t>
  </si>
  <si>
    <t>Subsidie voor individuele inclusieve opvang</t>
  </si>
  <si>
    <t>Subsidie voor structurele inclusieve opvang</t>
  </si>
  <si>
    <t>Subsidie voor ruimere openingsmomenten</t>
  </si>
  <si>
    <t>Subsidie voor dringende kinderopvang - vast bedrag</t>
  </si>
  <si>
    <t>Subsidie voor dringende kinderopvang - Kindbedrag</t>
  </si>
  <si>
    <t>Allerlaagste minimumtarief IKT</t>
  </si>
  <si>
    <t>RAAM JE SUBSIDIES GROEPSOPVANG 2022</t>
  </si>
  <si>
    <t>leeftijd medewerkers op 1/1/2022</t>
  </si>
  <si>
    <t>Te verwachten inkomsten via de ouders voor 2022:</t>
  </si>
  <si>
    <t>Te verwachten bedrag van Opgroeien voor 2022:</t>
  </si>
  <si>
    <t>Gemiddelde leeftijd Groepsopvang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</si>
</sst>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0.0000"/>
    <numFmt numFmtId="166" formatCode="#,##0.00_ ;[Red]\-#,##0.00\ "/>
  </numFmts>
  <fonts count="6"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9"/>
      <color theme="1"/>
      <name val="Calibri"/>
      <family val="2"/>
      <scheme val="minor"/>
    </font>
    <font>
      <sz val="11"/>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97">
    <xf numFmtId="0" fontId="0" fillId="0" borderId="0" xfId="0"/>
    <xf numFmtId="2" fontId="0" fillId="0" borderId="0" xfId="0" applyNumberFormat="1"/>
    <xf numFmtId="0" fontId="1" fillId="0" borderId="0" xfId="0" applyFont="1"/>
    <xf numFmtId="0" fontId="1" fillId="3" borderId="0" xfId="0" applyFont="1" applyFill="1"/>
    <xf numFmtId="0" fontId="1" fillId="0" borderId="0" xfId="0" applyFont="1" applyAlignment="1">
      <alignment wrapText="1"/>
    </xf>
    <xf numFmtId="2" fontId="1" fillId="0" borderId="0" xfId="0" applyNumberFormat="1" applyFont="1"/>
    <xf numFmtId="0" fontId="0" fillId="3" borderId="0" xfId="0" applyFill="1"/>
    <xf numFmtId="0" fontId="1" fillId="5" borderId="0" xfId="0" applyFont="1" applyFill="1"/>
    <xf numFmtId="14" fontId="1" fillId="5" borderId="0" xfId="0" applyNumberFormat="1" applyFont="1" applyFill="1"/>
    <xf numFmtId="0" fontId="0" fillId="3" borderId="0" xfId="0" applyFill="1" applyAlignment="1">
      <alignment horizontal="right"/>
    </xf>
    <xf numFmtId="165" fontId="0" fillId="3" borderId="0" xfId="0" applyNumberFormat="1" applyFill="1"/>
    <xf numFmtId="14" fontId="0" fillId="5" borderId="0" xfId="0" applyNumberFormat="1" applyFill="1" applyAlignment="1">
      <alignment horizontal="right"/>
    </xf>
    <xf numFmtId="0" fontId="0" fillId="5" borderId="0" xfId="0" applyFill="1"/>
    <xf numFmtId="0" fontId="2" fillId="7" borderId="0" xfId="0" applyFont="1" applyFill="1"/>
    <xf numFmtId="0" fontId="0" fillId="7" borderId="0" xfId="0" applyFill="1"/>
    <xf numFmtId="0" fontId="0" fillId="7" borderId="0" xfId="0" applyFill="1" applyAlignment="1">
      <alignment horizontal="right"/>
    </xf>
    <xf numFmtId="0" fontId="0" fillId="2" borderId="0" xfId="0" applyFill="1" applyProtection="1">
      <protection locked="0"/>
    </xf>
    <xf numFmtId="14" fontId="0" fillId="2" borderId="0" xfId="0" applyNumberFormat="1" applyFill="1" applyProtection="1">
      <protection locked="0"/>
    </xf>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0" fontId="0" fillId="4" borderId="0" xfId="0" applyFill="1" applyProtection="1">
      <protection locked="0"/>
    </xf>
    <xf numFmtId="1" fontId="1" fillId="0" borderId="0" xfId="0" applyNumberFormat="1" applyFont="1" applyAlignment="1">
      <alignment horizontal="left"/>
    </xf>
    <xf numFmtId="4" fontId="0" fillId="0" borderId="0" xfId="0" applyNumberFormat="1"/>
    <xf numFmtId="0" fontId="0" fillId="8" borderId="0" xfId="0" applyFill="1"/>
    <xf numFmtId="0" fontId="2" fillId="8" borderId="0" xfId="0" applyFont="1" applyFill="1"/>
    <xf numFmtId="0" fontId="1" fillId="8" borderId="0" xfId="0" applyFont="1" applyFill="1"/>
    <xf numFmtId="4" fontId="0" fillId="9" borderId="0" xfId="0" applyNumberFormat="1" applyFill="1"/>
    <xf numFmtId="0" fontId="0" fillId="0" borderId="2" xfId="0" applyBorder="1"/>
    <xf numFmtId="0" fontId="0" fillId="0" borderId="3" xfId="0" applyBorder="1"/>
    <xf numFmtId="0" fontId="0" fillId="9" borderId="4" xfId="0" applyFill="1" applyBorder="1"/>
    <xf numFmtId="0" fontId="0" fillId="9" borderId="8" xfId="0" applyFill="1" applyBorder="1"/>
    <xf numFmtId="0" fontId="0" fillId="9" borderId="0" xfId="0" applyFill="1"/>
    <xf numFmtId="0" fontId="0" fillId="0" borderId="4" xfId="0" applyBorder="1"/>
    <xf numFmtId="0" fontId="0" fillId="0" borderId="8" xfId="0" applyBorder="1"/>
    <xf numFmtId="0" fontId="0" fillId="0" borderId="9" xfId="0" applyBorder="1"/>
    <xf numFmtId="0" fontId="0" fillId="0" borderId="13" xfId="0" applyBorder="1"/>
    <xf numFmtId="0" fontId="0" fillId="0" borderId="14" xfId="0" applyBorder="1"/>
    <xf numFmtId="0" fontId="0" fillId="0" borderId="15" xfId="0" applyBorder="1"/>
    <xf numFmtId="0" fontId="0" fillId="0" borderId="10" xfId="0" applyBorder="1" applyAlignment="1">
      <alignment wrapText="1"/>
    </xf>
    <xf numFmtId="1" fontId="0" fillId="10" borderId="11" xfId="0" applyNumberFormat="1" applyFill="1" applyBorder="1" applyProtection="1">
      <protection locked="0"/>
    </xf>
    <xf numFmtId="1" fontId="0" fillId="10" borderId="16" xfId="0" applyNumberFormat="1" applyFill="1" applyBorder="1" applyProtection="1">
      <protection locked="0"/>
    </xf>
    <xf numFmtId="1" fontId="0" fillId="10" borderId="12" xfId="0" applyNumberFormat="1" applyFill="1" applyBorder="1" applyProtection="1">
      <protection locked="0"/>
    </xf>
    <xf numFmtId="1" fontId="0" fillId="10" borderId="13" xfId="0" applyNumberFormat="1" applyFill="1" applyBorder="1" applyProtection="1">
      <protection locked="0"/>
    </xf>
    <xf numFmtId="1" fontId="0" fillId="10" borderId="17" xfId="0" applyNumberFormat="1" applyFill="1" applyBorder="1" applyProtection="1">
      <protection locked="0"/>
    </xf>
    <xf numFmtId="1" fontId="0" fillId="10" borderId="14" xfId="0" applyNumberFormat="1" applyFill="1" applyBorder="1" applyProtection="1">
      <protection locked="0"/>
    </xf>
    <xf numFmtId="0" fontId="0" fillId="0" borderId="1" xfId="0" applyBorder="1"/>
    <xf numFmtId="1" fontId="0" fillId="0" borderId="0" xfId="0" applyNumberFormat="1"/>
    <xf numFmtId="4" fontId="0" fillId="0" borderId="0" xfId="0" applyNumberFormat="1" applyProtection="1">
      <protection locked="0"/>
    </xf>
    <xf numFmtId="2" fontId="0" fillId="9" borderId="0" xfId="0" applyNumberFormat="1" applyFill="1"/>
    <xf numFmtId="4" fontId="1" fillId="0" borderId="0" xfId="0" applyNumberFormat="1" applyFont="1"/>
    <xf numFmtId="4" fontId="5" fillId="6" borderId="0" xfId="0" applyNumberFormat="1" applyFont="1" applyFill="1"/>
    <xf numFmtId="0" fontId="5" fillId="6" borderId="0" xfId="0" applyFont="1" applyFill="1"/>
    <xf numFmtId="0" fontId="0" fillId="10" borderId="11" xfId="0" applyFill="1" applyBorder="1" applyProtection="1">
      <protection locked="0"/>
    </xf>
    <xf numFmtId="0" fontId="0" fillId="10" borderId="12" xfId="0" applyFill="1" applyBorder="1" applyProtection="1">
      <protection locked="0"/>
    </xf>
    <xf numFmtId="0" fontId="0" fillId="10" borderId="13" xfId="0" applyFill="1" applyBorder="1" applyProtection="1">
      <protection locked="0"/>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12" xfId="0" applyBorder="1"/>
    <xf numFmtId="0" fontId="2" fillId="0" borderId="0" xfId="0" applyFont="1"/>
    <xf numFmtId="14" fontId="0" fillId="2" borderId="16" xfId="0" applyNumberFormat="1" applyFill="1" applyBorder="1" applyProtection="1">
      <protection locked="0"/>
    </xf>
    <xf numFmtId="165" fontId="1" fillId="0" borderId="0" xfId="0" applyNumberFormat="1" applyFont="1" applyAlignment="1">
      <alignment horizontal="left"/>
    </xf>
    <xf numFmtId="0" fontId="1" fillId="2" borderId="0" xfId="0" applyFont="1" applyFill="1" applyAlignment="1" applyProtection="1">
      <alignment horizontal="left"/>
      <protection locked="0"/>
    </xf>
    <xf numFmtId="1" fontId="1" fillId="0" borderId="1" xfId="0" applyNumberFormat="1" applyFont="1" applyBorder="1" applyAlignment="1" applyProtection="1">
      <alignment horizontal="left"/>
      <protection hidden="1"/>
    </xf>
    <xf numFmtId="165" fontId="0" fillId="0" borderId="0" xfId="0" applyNumberFormat="1"/>
    <xf numFmtId="0" fontId="0" fillId="0" borderId="23" xfId="0" applyBorder="1"/>
    <xf numFmtId="0" fontId="0" fillId="0" borderId="16" xfId="0" applyBorder="1"/>
    <xf numFmtId="4" fontId="0" fillId="7" borderId="0" xfId="0" applyNumberFormat="1" applyFill="1"/>
    <xf numFmtId="4" fontId="0" fillId="5" borderId="0" xfId="0" applyNumberFormat="1" applyFill="1"/>
    <xf numFmtId="166" fontId="0" fillId="0" borderId="23" xfId="0" applyNumberFormat="1" applyBorder="1"/>
    <xf numFmtId="166" fontId="0" fillId="0" borderId="16" xfId="0" applyNumberFormat="1" applyBorder="1"/>
    <xf numFmtId="166" fontId="0" fillId="0" borderId="16" xfId="0" applyNumberFormat="1" applyBorder="1" applyAlignment="1">
      <alignment horizontal="right"/>
    </xf>
    <xf numFmtId="166" fontId="0" fillId="0" borderId="24" xfId="0" applyNumberFormat="1" applyBorder="1"/>
    <xf numFmtId="14" fontId="0" fillId="2" borderId="17" xfId="0" applyNumberFormat="1" applyFill="1" applyBorder="1" applyProtection="1">
      <protection locked="0"/>
    </xf>
    <xf numFmtId="0" fontId="0" fillId="0" borderId="25" xfId="0" applyBorder="1"/>
    <xf numFmtId="0" fontId="0" fillId="0" borderId="0" xfId="0" applyAlignment="1">
      <alignment horizontal="left"/>
    </xf>
    <xf numFmtId="0" fontId="5" fillId="6" borderId="0" xfId="0" applyFont="1" applyFill="1" applyAlignment="1">
      <alignment horizontal="right"/>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xf>
    <xf numFmtId="0" fontId="0" fillId="0" borderId="0" xfId="0" applyAlignment="1">
      <alignment horizontal="left"/>
    </xf>
    <xf numFmtId="0" fontId="5" fillId="6" borderId="0" xfId="0" applyFont="1" applyFill="1" applyAlignment="1">
      <alignment horizontal="right"/>
    </xf>
    <xf numFmtId="0" fontId="0" fillId="0" borderId="0" xfId="0" applyAlignment="1">
      <alignment horizontal="center"/>
    </xf>
    <xf numFmtId="0" fontId="3" fillId="7" borderId="0" xfId="0" applyFont="1" applyFill="1" applyAlignment="1">
      <alignment horizontal="center" wrapText="1"/>
    </xf>
    <xf numFmtId="0" fontId="3" fillId="7" borderId="0" xfId="0" applyFont="1" applyFill="1" applyAlignment="1">
      <alignment horizontal="center"/>
    </xf>
    <xf numFmtId="0" fontId="1" fillId="0" borderId="0" xfId="0" applyFont="1" applyAlignment="1">
      <alignment horizontal="center"/>
    </xf>
    <xf numFmtId="0" fontId="1" fillId="0" borderId="0" xfId="0" applyFont="1" applyAlignment="1">
      <alignment horizontal="left"/>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1428751</xdr:colOff>
      <xdr:row>15</xdr:row>
      <xdr:rowOff>123826</xdr:rowOff>
    </xdr:from>
    <xdr:to>
      <xdr:col>4</xdr:col>
      <xdr:colOff>472440</xdr:colOff>
      <xdr:row>16</xdr:row>
      <xdr:rowOff>7620</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flipV="1">
          <a:off x="4072891" y="3133726"/>
          <a:ext cx="1764029" cy="666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474345</xdr:colOff>
      <xdr:row>13</xdr:row>
      <xdr:rowOff>20956</xdr:rowOff>
    </xdr:from>
    <xdr:to>
      <xdr:col>16</xdr:col>
      <xdr:colOff>299085</xdr:colOff>
      <xdr:row>23</xdr:row>
      <xdr:rowOff>7620</xdr:rowOff>
    </xdr:to>
    <xdr:sp macro="" textlink="">
      <xdr:nvSpPr>
        <xdr:cNvPr id="8" name="Tekstvak 7">
          <a:extLst>
            <a:ext uri="{FF2B5EF4-FFF2-40B4-BE49-F238E27FC236}">
              <a16:creationId xmlns:a16="http://schemas.microsoft.com/office/drawing/2014/main" id="{00000000-0008-0000-0000-000008000000}"/>
            </a:ext>
          </a:extLst>
        </xdr:cNvPr>
        <xdr:cNvSpPr txBox="1"/>
      </xdr:nvSpPr>
      <xdr:spPr>
        <a:xfrm>
          <a:off x="5838825" y="2665096"/>
          <a:ext cx="8199120" cy="183070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De effectieve berekening van de gemiddelde</a:t>
          </a:r>
          <a:r>
            <a:rPr lang="nl-NL" sz="1100" baseline="0">
              <a:solidFill>
                <a:schemeClr val="dk1"/>
              </a:solidFill>
              <a:effectLst/>
              <a:latin typeface="+mn-lt"/>
              <a:ea typeface="+mn-ea"/>
              <a:cs typeface="+mn-cs"/>
            </a:rPr>
            <a:t> leeftijd van je medewerkers voor 2022, zal gebeuren op basis van de gegevens van 1/1/2022 en 1/1/2023. Aangezien je situatie op 1/1/2023 nog niet gekend is, maken we deze raming op basis van een jaar voordien. De effectieve subsidie kan dus afwijken.</a:t>
          </a:r>
          <a:endParaRPr lang="nl-BE">
            <a:effectLst/>
          </a:endParaRPr>
        </a:p>
        <a:p>
          <a:r>
            <a:rPr lang="nl-NL" sz="1100">
              <a:solidFill>
                <a:schemeClr val="dk1"/>
              </a:solidFill>
              <a:effectLst/>
              <a:latin typeface="+mn-lt"/>
              <a:ea typeface="+mn-ea"/>
              <a:cs typeface="+mn-cs"/>
            </a:rPr>
            <a:t>Weet</a:t>
          </a:r>
          <a:r>
            <a:rPr lang="nl-NL" sz="1100" baseline="0">
              <a:solidFill>
                <a:schemeClr val="dk1"/>
              </a:solidFill>
              <a:effectLst/>
              <a:latin typeface="+mn-lt"/>
              <a:ea typeface="+mn-ea"/>
              <a:cs typeface="+mn-cs"/>
            </a:rPr>
            <a:t> je welke gemiddelde leeftijd Opgroeien heeft berekend bij je saldoberekening 2021? Dan kan je deze hier invullen. Wil je zelf de gemiddelde leeftijd berekenen, dan kan je dit op het tweede of derde tabblad. Op het tweede tabblad vul je de gegevens van de medewerkers in die in dienst waren op 1/1/2021 op het derde tabblad de gegevens van de medewerkers op 1/1/2022 (het getal moet steeds liggen tusen 20 en 60 jaar)</a:t>
          </a:r>
          <a:endParaRPr lang="nl-BE">
            <a:effectLst/>
          </a:endParaRPr>
        </a:p>
        <a:p>
          <a:r>
            <a:rPr lang="nl-NL" sz="1100" baseline="0">
              <a:solidFill>
                <a:schemeClr val="dk1"/>
              </a:solidFill>
              <a:effectLst/>
              <a:latin typeface="+mn-lt"/>
              <a:ea typeface="+mn-ea"/>
              <a:cs typeface="+mn-cs"/>
            </a:rPr>
            <a:t>Het getal dat je onderaan uitkomt, vul je hier in.</a:t>
          </a:r>
          <a:endParaRPr lang="nl-BE">
            <a:effectLst/>
          </a:endParaRPr>
        </a:p>
        <a:p>
          <a:r>
            <a:rPr lang="nl-NL" sz="1100" baseline="0">
              <a:solidFill>
                <a:schemeClr val="dk1"/>
              </a:solidFill>
              <a:effectLst/>
              <a:latin typeface="+mn-lt"/>
              <a:ea typeface="+mn-ea"/>
              <a:cs typeface="+mn-cs"/>
            </a:rPr>
            <a:t>Was je op 1 januari 2021 nog geen organisator kinderopvang, dan kan je de gemiddelde leeftijd van je medewerkers bij de start van je werking berekenen op het tweede tabblad en vul je ditzelfde cijfer zowel in C16 als C17 in</a:t>
          </a:r>
          <a:endParaRPr lang="nl-BE">
            <a:effectLst/>
          </a:endParaRPr>
        </a:p>
      </xdr:txBody>
    </xdr:sp>
    <xdr:clientData/>
  </xdr:twoCellAnchor>
  <xdr:twoCellAnchor>
    <xdr:from>
      <xdr:col>7</xdr:col>
      <xdr:colOff>0</xdr:colOff>
      <xdr:row>42</xdr:row>
      <xdr:rowOff>190499</xdr:rowOff>
    </xdr:from>
    <xdr:to>
      <xdr:col>16</xdr:col>
      <xdr:colOff>466725</xdr:colOff>
      <xdr:row>49</xdr:row>
      <xdr:rowOff>161924</xdr:rowOff>
    </xdr:to>
    <xdr:sp macro="" textlink="">
      <xdr:nvSpPr>
        <xdr:cNvPr id="10" name="Tekstvak 9">
          <a:extLst>
            <a:ext uri="{FF2B5EF4-FFF2-40B4-BE49-F238E27FC236}">
              <a16:creationId xmlns:a16="http://schemas.microsoft.com/office/drawing/2014/main" id="{00000000-0008-0000-0000-00000A000000}"/>
            </a:ext>
          </a:extLst>
        </xdr:cNvPr>
        <xdr:cNvSpPr txBox="1"/>
      </xdr:nvSpPr>
      <xdr:spPr>
        <a:xfrm>
          <a:off x="7839075" y="9410699"/>
          <a:ext cx="5953125" cy="13049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prestatiepercentage van vorig jaar: Dit vind je terug op je betaalbrief van het saldo. Vul dit percentage in (enkel het cijfer, zonder %-teken), in vakje C46</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38101</xdr:colOff>
      <xdr:row>43</xdr:row>
      <xdr:rowOff>123825</xdr:rowOff>
    </xdr:from>
    <xdr:to>
      <xdr:col>7</xdr:col>
      <xdr:colOff>38100</xdr:colOff>
      <xdr:row>45</xdr:row>
      <xdr:rowOff>9525</xdr:rowOff>
    </xdr:to>
    <xdr:cxnSp macro="">
      <xdr:nvCxnSpPr>
        <xdr:cNvPr id="3" name="Rechte verbindingslijn met pijl 2">
          <a:extLst>
            <a:ext uri="{FF2B5EF4-FFF2-40B4-BE49-F238E27FC236}">
              <a16:creationId xmlns:a16="http://schemas.microsoft.com/office/drawing/2014/main" id="{00000000-0008-0000-0000-000003000000}"/>
            </a:ext>
          </a:extLst>
        </xdr:cNvPr>
        <xdr:cNvCxnSpPr/>
      </xdr:nvCxnSpPr>
      <xdr:spPr>
        <a:xfrm flipH="1">
          <a:off x="4048126" y="9534525"/>
          <a:ext cx="3829049" cy="266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504825</xdr:colOff>
      <xdr:row>50</xdr:row>
      <xdr:rowOff>161925</xdr:rowOff>
    </xdr:from>
    <xdr:to>
      <xdr:col>15</xdr:col>
      <xdr:colOff>581025</xdr:colOff>
      <xdr:row>58</xdr:row>
      <xdr:rowOff>68580</xdr:rowOff>
    </xdr:to>
    <xdr:sp macro="" textlink="">
      <xdr:nvSpPr>
        <xdr:cNvPr id="12" name="Tekstvak 11">
          <a:extLst>
            <a:ext uri="{FF2B5EF4-FFF2-40B4-BE49-F238E27FC236}">
              <a16:creationId xmlns:a16="http://schemas.microsoft.com/office/drawing/2014/main" id="{00000000-0008-0000-0000-00000C000000}"/>
            </a:ext>
          </a:extLst>
        </xdr:cNvPr>
        <xdr:cNvSpPr txBox="1"/>
      </xdr:nvSpPr>
      <xdr:spPr>
        <a:xfrm>
          <a:off x="7995285" y="9587865"/>
          <a:ext cx="5699760" cy="139255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a:effectLst/>
          </a:endParaRPr>
        </a:p>
        <a:p>
          <a:r>
            <a:rPr lang="nl-NL" sz="1100" baseline="0">
              <a:solidFill>
                <a:schemeClr val="dk1"/>
              </a:solidFill>
              <a:effectLst/>
              <a:latin typeface="+mn-lt"/>
              <a:ea typeface="+mn-ea"/>
              <a:cs typeface="+mn-cs"/>
            </a:rPr>
            <a:t>-  je gemiddelde inkomenstarief van vorig jaar: Dit vind je terug op je betaalbrief van het voorschot (Vul dit getal in, in vakje C54)</a:t>
          </a:r>
        </a:p>
        <a:p>
          <a:endParaRPr lang="nl-NL" sz="1100" baseline="0"/>
        </a:p>
        <a:p>
          <a:r>
            <a:rPr lang="nl-NL" sz="1100" baseline="0"/>
            <a:t>- op basis van je gepresteerde opvangdagen dagen van dit jaar. Deze kan je berekenen op het 4de werkblad 'Prestaties en gemiddeld IKT' (Het resultaat wordt automatisch overgenomen).</a:t>
          </a:r>
        </a:p>
        <a:p>
          <a:endParaRPr lang="nl-NL" sz="1100"/>
        </a:p>
      </xdr:txBody>
    </xdr:sp>
    <xdr:clientData/>
  </xdr:twoCellAnchor>
  <xdr:twoCellAnchor>
    <xdr:from>
      <xdr:col>3</xdr:col>
      <xdr:colOff>9526</xdr:colOff>
      <xdr:row>53</xdr:row>
      <xdr:rowOff>123825</xdr:rowOff>
    </xdr:from>
    <xdr:to>
      <xdr:col>6</xdr:col>
      <xdr:colOff>434340</xdr:colOff>
      <xdr:row>53</xdr:row>
      <xdr:rowOff>129540</xdr:rowOff>
    </xdr:to>
    <xdr:cxnSp macro="">
      <xdr:nvCxnSpPr>
        <xdr:cNvPr id="13" name="Rechte verbindingslijn met pijl 12">
          <a:extLst>
            <a:ext uri="{FF2B5EF4-FFF2-40B4-BE49-F238E27FC236}">
              <a16:creationId xmlns:a16="http://schemas.microsoft.com/office/drawing/2014/main" id="{00000000-0008-0000-0000-00000D000000}"/>
            </a:ext>
          </a:extLst>
        </xdr:cNvPr>
        <xdr:cNvCxnSpPr/>
      </xdr:nvCxnSpPr>
      <xdr:spPr>
        <a:xfrm flipH="1" flipV="1">
          <a:off x="4185286" y="10098405"/>
          <a:ext cx="3739514" cy="571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1283970</xdr:colOff>
      <xdr:row>16</xdr:row>
      <xdr:rowOff>129541</xdr:rowOff>
    </xdr:from>
    <xdr:to>
      <xdr:col>4</xdr:col>
      <xdr:colOff>472440</xdr:colOff>
      <xdr:row>17</xdr:row>
      <xdr:rowOff>22860</xdr:rowOff>
    </xdr:to>
    <xdr:cxnSp macro="">
      <xdr:nvCxnSpPr>
        <xdr:cNvPr id="9" name="Rechte verbindingslijn met pijl 8">
          <a:extLst>
            <a:ext uri="{FF2B5EF4-FFF2-40B4-BE49-F238E27FC236}">
              <a16:creationId xmlns:a16="http://schemas.microsoft.com/office/drawing/2014/main" id="{00000000-0008-0000-0000-000009000000}"/>
            </a:ext>
          </a:extLst>
        </xdr:cNvPr>
        <xdr:cNvCxnSpPr/>
      </xdr:nvCxnSpPr>
      <xdr:spPr>
        <a:xfrm flipH="1" flipV="1">
          <a:off x="3928110" y="3322321"/>
          <a:ext cx="1908810" cy="838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1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1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6" name="Tekstvak 5">
          <a:extLst>
            <a:ext uri="{FF2B5EF4-FFF2-40B4-BE49-F238E27FC236}">
              <a16:creationId xmlns:a16="http://schemas.microsoft.com/office/drawing/2014/main" id="{07293CA2-E4AE-4058-8F2F-40DDE35AC533}"/>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7" name="Rechte verbindingslijn met pijl 6">
          <a:extLst>
            <a:ext uri="{FF2B5EF4-FFF2-40B4-BE49-F238E27FC236}">
              <a16:creationId xmlns:a16="http://schemas.microsoft.com/office/drawing/2014/main" id="{7057710D-4C8B-4143-8498-193488F5D562}"/>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4" name="Tekstvak 3">
          <a:extLst>
            <a:ext uri="{FF2B5EF4-FFF2-40B4-BE49-F238E27FC236}">
              <a16:creationId xmlns:a16="http://schemas.microsoft.com/office/drawing/2014/main" id="{00000000-0008-0000-0200-000004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C17</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5" name="Rechte verbindingslijn met pijl 4">
          <a:extLst>
            <a:ext uri="{FF2B5EF4-FFF2-40B4-BE49-F238E27FC236}">
              <a16:creationId xmlns:a16="http://schemas.microsoft.com/office/drawing/2014/main" id="{00000000-0008-0000-0200-000005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14" name="Tekstvak 13">
          <a:extLst>
            <a:ext uri="{FF2B5EF4-FFF2-40B4-BE49-F238E27FC236}">
              <a16:creationId xmlns:a16="http://schemas.microsoft.com/office/drawing/2014/main" id="{59CA54BE-90B3-4BE2-99B1-45F6F5C4DA0B}"/>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C16</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15" name="Rechte verbindingslijn met pijl 14">
          <a:extLst>
            <a:ext uri="{FF2B5EF4-FFF2-40B4-BE49-F238E27FC236}">
              <a16:creationId xmlns:a16="http://schemas.microsoft.com/office/drawing/2014/main" id="{DBBA1F60-23B9-41CD-A34B-89642528E33D}"/>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16" name="Tekstvak 15">
          <a:extLst>
            <a:ext uri="{FF2B5EF4-FFF2-40B4-BE49-F238E27FC236}">
              <a16:creationId xmlns:a16="http://schemas.microsoft.com/office/drawing/2014/main" id="{99472345-E653-421B-9BCD-D7B08930C73E}"/>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C17</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17" name="Rechte verbindingslijn met pijl 16">
          <a:extLst>
            <a:ext uri="{FF2B5EF4-FFF2-40B4-BE49-F238E27FC236}">
              <a16:creationId xmlns:a16="http://schemas.microsoft.com/office/drawing/2014/main" id="{1E8C0A6D-E6FA-4409-81F8-0971CFAEF9F9}"/>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950595</xdr:colOff>
      <xdr:row>0</xdr:row>
      <xdr:rowOff>99059</xdr:rowOff>
    </xdr:from>
    <xdr:to>
      <xdr:col>14</xdr:col>
      <xdr:colOff>607695</xdr:colOff>
      <xdr:row>10</xdr:row>
      <xdr:rowOff>160020</xdr:rowOff>
    </xdr:to>
    <xdr:sp macro="" textlink="">
      <xdr:nvSpPr>
        <xdr:cNvPr id="3" name="Tekstvak 2">
          <a:extLst>
            <a:ext uri="{FF2B5EF4-FFF2-40B4-BE49-F238E27FC236}">
              <a16:creationId xmlns:a16="http://schemas.microsoft.com/office/drawing/2014/main" id="{00000000-0008-0000-0300-000003000000}"/>
            </a:ext>
          </a:extLst>
        </xdr:cNvPr>
        <xdr:cNvSpPr txBox="1"/>
      </xdr:nvSpPr>
      <xdr:spPr>
        <a:xfrm>
          <a:off x="11207115" y="99059"/>
          <a:ext cx="7688580" cy="220980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6</xdr:col>
      <xdr:colOff>1323975</xdr:colOff>
      <xdr:row>2</xdr:row>
      <xdr:rowOff>114300</xdr:rowOff>
    </xdr:from>
    <xdr:to>
      <xdr:col>7</xdr:col>
      <xdr:colOff>1038225</xdr:colOff>
      <xdr:row>5</xdr:row>
      <xdr:rowOff>114300</xdr:rowOff>
    </xdr:to>
    <xdr:cxnSp macro="">
      <xdr:nvCxnSpPr>
        <xdr:cNvPr id="4" name="Rechte verbindingslijn met pijl 3">
          <a:extLst>
            <a:ext uri="{FF2B5EF4-FFF2-40B4-BE49-F238E27FC236}">
              <a16:creationId xmlns:a16="http://schemas.microsoft.com/office/drawing/2014/main" id="{00000000-0008-0000-0300-000004000000}"/>
            </a:ext>
          </a:extLst>
        </xdr:cNvPr>
        <xdr:cNvCxnSpPr/>
      </xdr:nvCxnSpPr>
      <xdr:spPr>
        <a:xfrm flipH="1">
          <a:off x="9953625" y="781050"/>
          <a:ext cx="105727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1333500</xdr:colOff>
      <xdr:row>3</xdr:row>
      <xdr:rowOff>104775</xdr:rowOff>
    </xdr:from>
    <xdr:to>
      <xdr:col>7</xdr:col>
      <xdr:colOff>1019175</xdr:colOff>
      <xdr:row>6</xdr:row>
      <xdr:rowOff>114300</xdr:rowOff>
    </xdr:to>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9963150" y="962025"/>
          <a:ext cx="102870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5"/>
  <sheetViews>
    <sheetView tabSelected="1" zoomScaleNormal="100" zoomScaleSheetLayoutView="100" workbookViewId="0">
      <selection activeCell="A29" sqref="A29"/>
    </sheetView>
  </sheetViews>
  <sheetFormatPr defaultColWidth="9.109375" defaultRowHeight="14.4" x14ac:dyDescent="0.3"/>
  <cols>
    <col min="1" max="1" width="19.6640625" style="23" customWidth="1"/>
    <col min="2" max="2" width="22" style="23" customWidth="1"/>
    <col min="3" max="3" width="22.33203125" style="23" customWidth="1"/>
    <col min="4" max="4" width="17.33203125" style="23" customWidth="1"/>
    <col min="5" max="5" width="15.5546875" style="23" customWidth="1"/>
    <col min="6" max="6" width="15.44140625" style="23" customWidth="1"/>
    <col min="7" max="16384" width="9.109375" style="23"/>
  </cols>
  <sheetData>
    <row r="1" spans="1:6" ht="37.950000000000003" customHeight="1" x14ac:dyDescent="0.45">
      <c r="A1" s="85" t="s">
        <v>90</v>
      </c>
      <c r="B1" s="86"/>
      <c r="C1" s="86"/>
      <c r="D1" s="86"/>
      <c r="E1" s="86"/>
      <c r="F1" s="86"/>
    </row>
    <row r="2" spans="1:6" x14ac:dyDescent="0.3">
      <c r="A2"/>
      <c r="B2"/>
      <c r="C2" t="s">
        <v>0</v>
      </c>
      <c r="D2">
        <v>365</v>
      </c>
      <c r="E2"/>
      <c r="F2"/>
    </row>
    <row r="3" spans="1:6" ht="18" x14ac:dyDescent="0.35">
      <c r="A3" s="13" t="s">
        <v>1</v>
      </c>
      <c r="B3" s="14"/>
      <c r="C3" s="15" t="s">
        <v>2</v>
      </c>
      <c r="D3" s="69">
        <f>Subsidiebedragen!B2</f>
        <v>818.44</v>
      </c>
      <c r="E3" s="14"/>
      <c r="F3" s="14"/>
    </row>
    <row r="4" spans="1:6" x14ac:dyDescent="0.3">
      <c r="A4" s="87" t="s">
        <v>3</v>
      </c>
      <c r="B4" s="87"/>
      <c r="C4" s="79"/>
      <c r="D4"/>
      <c r="E4"/>
      <c r="F4"/>
    </row>
    <row r="5" spans="1:6" x14ac:dyDescent="0.3">
      <c r="A5" s="2" t="s">
        <v>4</v>
      </c>
      <c r="B5" s="2" t="s">
        <v>5</v>
      </c>
      <c r="C5" s="2" t="s">
        <v>6</v>
      </c>
      <c r="D5" s="2" t="s">
        <v>7</v>
      </c>
      <c r="E5" s="2" t="s">
        <v>8</v>
      </c>
      <c r="F5"/>
    </row>
    <row r="6" spans="1:6" x14ac:dyDescent="0.3">
      <c r="A6" s="17">
        <v>44562</v>
      </c>
      <c r="B6" s="17">
        <v>44926</v>
      </c>
      <c r="C6">
        <f>IF(OR(A6="",B6=""),0,(B6-A6+1))</f>
        <v>365</v>
      </c>
      <c r="D6" s="16"/>
      <c r="E6" s="22">
        <f>D6*D$3*C6/D2</f>
        <v>0</v>
      </c>
      <c r="F6"/>
    </row>
    <row r="7" spans="1:6" x14ac:dyDescent="0.3">
      <c r="A7" s="17"/>
      <c r="B7" s="17"/>
      <c r="C7">
        <f t="shared" ref="C7:C9" si="0">IF(OR(A7="",B7=""),0,(B7-A7+1))</f>
        <v>0</v>
      </c>
      <c r="D7" s="16">
        <v>0</v>
      </c>
      <c r="E7" s="22">
        <f>D7*D$3*C7/D2</f>
        <v>0</v>
      </c>
      <c r="F7"/>
    </row>
    <row r="8" spans="1:6" x14ac:dyDescent="0.3">
      <c r="A8" s="17"/>
      <c r="B8" s="17"/>
      <c r="C8">
        <f t="shared" si="0"/>
        <v>0</v>
      </c>
      <c r="D8" s="16">
        <v>0</v>
      </c>
      <c r="E8" s="22">
        <f>D8*D$3*C8/D2</f>
        <v>0</v>
      </c>
      <c r="F8"/>
    </row>
    <row r="9" spans="1:6" x14ac:dyDescent="0.3">
      <c r="A9" s="17"/>
      <c r="B9" s="17"/>
      <c r="C9">
        <f t="shared" si="0"/>
        <v>0</v>
      </c>
      <c r="D9" s="16">
        <v>0</v>
      </c>
      <c r="E9" s="22">
        <f>D9*D$3*C9/D2</f>
        <v>0</v>
      </c>
      <c r="F9"/>
    </row>
    <row r="10" spans="1:6" x14ac:dyDescent="0.3">
      <c r="A10"/>
      <c r="B10"/>
      <c r="C10"/>
      <c r="D10"/>
      <c r="E10" s="2" t="s">
        <v>9</v>
      </c>
      <c r="F10"/>
    </row>
    <row r="11" spans="1:6" x14ac:dyDescent="0.3">
      <c r="A11"/>
      <c r="B11"/>
      <c r="C11"/>
      <c r="D11"/>
      <c r="E11" s="26">
        <f>SUM(E6:E9)</f>
        <v>0</v>
      </c>
      <c r="F11"/>
    </row>
    <row r="12" spans="1:6" x14ac:dyDescent="0.3">
      <c r="A12"/>
      <c r="B12"/>
      <c r="C12"/>
      <c r="D12"/>
      <c r="E12"/>
      <c r="F12"/>
    </row>
    <row r="13" spans="1:6" s="24" customFormat="1" ht="18" x14ac:dyDescent="0.35">
      <c r="A13" s="13" t="s">
        <v>10</v>
      </c>
      <c r="B13" s="13"/>
      <c r="C13" s="13"/>
      <c r="D13" s="13"/>
      <c r="E13" s="13"/>
      <c r="F13" s="13"/>
    </row>
    <row r="14" spans="1:6" x14ac:dyDescent="0.3">
      <c r="A14"/>
      <c r="B14"/>
      <c r="C14"/>
      <c r="D14"/>
      <c r="E14"/>
      <c r="F14"/>
    </row>
    <row r="15" spans="1:6" s="25" customFormat="1" x14ac:dyDescent="0.3">
      <c r="A15" s="7" t="s">
        <v>11</v>
      </c>
      <c r="B15" s="7"/>
      <c r="C15" s="8"/>
      <c r="D15" s="7"/>
      <c r="E15" s="7"/>
      <c r="F15" s="7"/>
    </row>
    <row r="16" spans="1:6" x14ac:dyDescent="0.3">
      <c r="A16" s="81" t="s">
        <v>12</v>
      </c>
      <c r="B16" s="81"/>
      <c r="C16" s="64"/>
      <c r="D16"/>
      <c r="E16"/>
      <c r="F16"/>
    </row>
    <row r="17" spans="1:6" ht="15" thickBot="1" x14ac:dyDescent="0.35">
      <c r="A17" s="81" t="s">
        <v>91</v>
      </c>
      <c r="B17" s="81"/>
      <c r="C17" s="64"/>
      <c r="D17"/>
      <c r="E17"/>
      <c r="F17"/>
    </row>
    <row r="18" spans="1:6" ht="15" thickBot="1" x14ac:dyDescent="0.35">
      <c r="A18" s="81"/>
      <c r="B18" s="81" t="s">
        <v>11</v>
      </c>
      <c r="C18" s="65">
        <f>ROUNDDOWN(1/2*(C17+C16),0)</f>
        <v>0</v>
      </c>
      <c r="D18"/>
      <c r="E18"/>
      <c r="F18"/>
    </row>
    <row r="19" spans="1:6" x14ac:dyDescent="0.3">
      <c r="A19" s="81"/>
      <c r="B19" s="81"/>
      <c r="C19" s="21"/>
      <c r="D19"/>
      <c r="E19"/>
      <c r="F19"/>
    </row>
    <row r="20" spans="1:6" x14ac:dyDescent="0.3">
      <c r="A20" s="77"/>
      <c r="B20" s="77"/>
      <c r="C20"/>
      <c r="D20"/>
      <c r="E20"/>
      <c r="F20"/>
    </row>
    <row r="21" spans="1:6" s="25" customFormat="1" x14ac:dyDescent="0.3">
      <c r="A21" s="7" t="s">
        <v>13</v>
      </c>
      <c r="B21" s="7"/>
      <c r="C21" s="8"/>
      <c r="D21" s="7"/>
      <c r="E21" s="7"/>
      <c r="F21" s="7"/>
    </row>
    <row r="22" spans="1:6" x14ac:dyDescent="0.3">
      <c r="A22"/>
      <c r="B22"/>
      <c r="C22"/>
      <c r="D22"/>
      <c r="E22"/>
      <c r="F22"/>
    </row>
    <row r="23" spans="1:6" x14ac:dyDescent="0.3">
      <c r="A23" s="3" t="s">
        <v>14</v>
      </c>
      <c r="B23" s="6"/>
      <c r="C23" s="9" t="s">
        <v>2</v>
      </c>
      <c r="D23" s="10">
        <f>(Subsidiebedragen!B3+(Subsidiebedragen!B4*(C18-20)))</f>
        <v>3672.9799999999996</v>
      </c>
      <c r="E23" s="6"/>
      <c r="F23" s="6"/>
    </row>
    <row r="24" spans="1:6" x14ac:dyDescent="0.3">
      <c r="A24" s="87" t="s">
        <v>3</v>
      </c>
      <c r="B24" s="87"/>
      <c r="C24" s="79"/>
      <c r="D24"/>
      <c r="E24"/>
      <c r="F24"/>
    </row>
    <row r="25" spans="1:6" x14ac:dyDescent="0.3">
      <c r="A25" s="2" t="s">
        <v>4</v>
      </c>
      <c r="B25" s="2" t="s">
        <v>5</v>
      </c>
      <c r="C25" s="2" t="s">
        <v>6</v>
      </c>
      <c r="D25" s="2" t="s">
        <v>15</v>
      </c>
      <c r="E25" s="2" t="s">
        <v>8</v>
      </c>
      <c r="F25"/>
    </row>
    <row r="26" spans="1:6" x14ac:dyDescent="0.3">
      <c r="A26" s="17">
        <v>44562</v>
      </c>
      <c r="B26" s="17">
        <v>44926</v>
      </c>
      <c r="C26">
        <f>IF(OR(A26="",B26=""),0,(B26-A26+1))</f>
        <v>365</v>
      </c>
      <c r="D26" s="16">
        <v>0</v>
      </c>
      <c r="E26" s="22">
        <f>D26*D$23*C26/D2</f>
        <v>0</v>
      </c>
      <c r="F26"/>
    </row>
    <row r="27" spans="1:6" x14ac:dyDescent="0.3">
      <c r="A27" s="17"/>
      <c r="B27" s="17"/>
      <c r="C27">
        <f t="shared" ref="C27:C29" si="1">IF(OR(A27="",B27=""),0,(B27-A27+1))</f>
        <v>0</v>
      </c>
      <c r="D27" s="16">
        <v>0</v>
      </c>
      <c r="E27" s="22">
        <f>D27*D$23*C27/D2</f>
        <v>0</v>
      </c>
      <c r="F27"/>
    </row>
    <row r="28" spans="1:6" x14ac:dyDescent="0.3">
      <c r="A28" s="17"/>
      <c r="B28" s="17"/>
      <c r="C28">
        <f t="shared" si="1"/>
        <v>0</v>
      </c>
      <c r="D28" s="16">
        <v>0</v>
      </c>
      <c r="E28" s="22">
        <f>D28*D$23*C28/D2</f>
        <v>0</v>
      </c>
      <c r="F28"/>
    </row>
    <row r="29" spans="1:6" x14ac:dyDescent="0.3">
      <c r="A29" s="17"/>
      <c r="B29" s="17"/>
      <c r="C29">
        <f t="shared" si="1"/>
        <v>0</v>
      </c>
      <c r="D29" s="16">
        <v>0</v>
      </c>
      <c r="E29" s="22">
        <f>D29*D$23*C29/D2</f>
        <v>0</v>
      </c>
      <c r="F29"/>
    </row>
    <row r="30" spans="1:6" x14ac:dyDescent="0.3">
      <c r="A30"/>
      <c r="B30"/>
      <c r="C30"/>
      <c r="D30"/>
      <c r="E30" s="2" t="s">
        <v>9</v>
      </c>
      <c r="F30"/>
    </row>
    <row r="31" spans="1:6" x14ac:dyDescent="0.3">
      <c r="A31"/>
      <c r="B31"/>
      <c r="C31"/>
      <c r="D31"/>
      <c r="E31" s="26">
        <f>SUM(E26:E30)</f>
        <v>0</v>
      </c>
      <c r="F31"/>
    </row>
    <row r="32" spans="1:6" x14ac:dyDescent="0.3">
      <c r="A32"/>
      <c r="B32"/>
      <c r="C32"/>
      <c r="D32"/>
      <c r="E32"/>
      <c r="F32"/>
    </row>
    <row r="33" spans="1:6" x14ac:dyDescent="0.3">
      <c r="A33" s="3" t="s">
        <v>16</v>
      </c>
      <c r="B33" s="6"/>
      <c r="C33" s="9" t="s">
        <v>17</v>
      </c>
      <c r="D33" s="10">
        <f>Subsidiebedragen!B5+(Subsidiebedragen!B6*(C18-20))</f>
        <v>2966.7000000000003</v>
      </c>
      <c r="E33" s="6"/>
      <c r="F33" s="6"/>
    </row>
    <row r="34" spans="1:6" x14ac:dyDescent="0.3">
      <c r="A34" s="87" t="s">
        <v>3</v>
      </c>
      <c r="B34" s="87"/>
      <c r="C34" s="79"/>
      <c r="D34"/>
      <c r="E34"/>
      <c r="F34"/>
    </row>
    <row r="35" spans="1:6" x14ac:dyDescent="0.3">
      <c r="A35" s="2" t="s">
        <v>4</v>
      </c>
      <c r="B35" s="2" t="s">
        <v>5</v>
      </c>
      <c r="C35" s="2" t="s">
        <v>6</v>
      </c>
      <c r="D35" s="2" t="s">
        <v>18</v>
      </c>
      <c r="E35" s="2" t="s">
        <v>8</v>
      </c>
      <c r="F35"/>
    </row>
    <row r="36" spans="1:6" x14ac:dyDescent="0.3">
      <c r="A36" s="17">
        <v>44562</v>
      </c>
      <c r="B36" s="17">
        <v>44926</v>
      </c>
      <c r="C36">
        <f>IF(OR(A36="",B36=""),0,(B36-A36+1))</f>
        <v>365</v>
      </c>
      <c r="D36" s="16">
        <v>0</v>
      </c>
      <c r="E36" s="22">
        <f>D36*D$33*C36/D2</f>
        <v>0</v>
      </c>
      <c r="F36"/>
    </row>
    <row r="37" spans="1:6" x14ac:dyDescent="0.3">
      <c r="A37" s="17"/>
      <c r="B37" s="17"/>
      <c r="C37">
        <f t="shared" ref="C37:C39" si="2">IF(OR(A37="",B37=""),0,(B37-A37+1))</f>
        <v>0</v>
      </c>
      <c r="D37" s="16">
        <v>0</v>
      </c>
      <c r="E37" s="22">
        <f>D37*D$33*C37/D2</f>
        <v>0</v>
      </c>
      <c r="F37"/>
    </row>
    <row r="38" spans="1:6" x14ac:dyDescent="0.3">
      <c r="A38" s="17"/>
      <c r="B38" s="17"/>
      <c r="C38">
        <f t="shared" si="2"/>
        <v>0</v>
      </c>
      <c r="D38" s="16">
        <v>0</v>
      </c>
      <c r="E38" s="22">
        <f>D38*D$33*C38/D2</f>
        <v>0</v>
      </c>
      <c r="F38"/>
    </row>
    <row r="39" spans="1:6" x14ac:dyDescent="0.3">
      <c r="A39" s="17"/>
      <c r="B39" s="17"/>
      <c r="C39">
        <f t="shared" si="2"/>
        <v>0</v>
      </c>
      <c r="D39" s="16">
        <v>0</v>
      </c>
      <c r="E39" s="22">
        <f>D39*D$33*C39/D2</f>
        <v>0</v>
      </c>
      <c r="F39"/>
    </row>
    <row r="40" spans="1:6" x14ac:dyDescent="0.3">
      <c r="A40"/>
      <c r="B40"/>
      <c r="C40"/>
      <c r="D40"/>
      <c r="E40" s="2" t="s">
        <v>9</v>
      </c>
      <c r="F40"/>
    </row>
    <row r="41" spans="1:6" x14ac:dyDescent="0.3">
      <c r="A41"/>
      <c r="B41"/>
      <c r="C41"/>
      <c r="D41"/>
      <c r="E41" s="26">
        <f>SUM(E36:E40)</f>
        <v>0</v>
      </c>
      <c r="F41"/>
    </row>
    <row r="42" spans="1:6" x14ac:dyDescent="0.3">
      <c r="A42"/>
      <c r="B42"/>
      <c r="C42"/>
      <c r="D42"/>
      <c r="E42"/>
      <c r="F42"/>
    </row>
    <row r="43" spans="1:6" s="25" customFormat="1" x14ac:dyDescent="0.3">
      <c r="A43" s="7" t="s">
        <v>19</v>
      </c>
      <c r="B43" s="7"/>
      <c r="C43" s="11" t="s">
        <v>20</v>
      </c>
      <c r="D43" s="70">
        <f>Subsidiebedragen!B7</f>
        <v>25.43</v>
      </c>
      <c r="E43" s="7"/>
      <c r="F43" s="7"/>
    </row>
    <row r="44" spans="1:6" x14ac:dyDescent="0.3">
      <c r="A44"/>
      <c r="B44"/>
      <c r="C44"/>
      <c r="D44" s="2"/>
      <c r="E44" s="5"/>
      <c r="F44"/>
    </row>
    <row r="45" spans="1:6" x14ac:dyDescent="0.3">
      <c r="A45" s="84" t="s">
        <v>21</v>
      </c>
      <c r="B45" s="84"/>
      <c r="C45" s="46">
        <f>'Prestaties en gemiddeld IKT'!B3</f>
        <v>0</v>
      </c>
      <c r="D45" s="2"/>
      <c r="E45" s="5"/>
      <c r="F45"/>
    </row>
    <row r="46" spans="1:6" x14ac:dyDescent="0.3">
      <c r="A46" s="84" t="s">
        <v>22</v>
      </c>
      <c r="B46" s="84"/>
      <c r="C46" s="20"/>
      <c r="D46">
        <f>ROUND(((D26*220*(C26/D2))+(D29*220*(C29/D2))+(D27*220*(C27/D2))+(D28*220*(C28/D2))+(D37*220*(C37/D2))+(D36*220*(C36/D2))+(D38*220*(C38/D2))+(D39*220*(C39/D2)))*(C46/100),4)</f>
        <v>0</v>
      </c>
      <c r="E46" s="5"/>
      <c r="F46"/>
    </row>
    <row r="47" spans="1:6" x14ac:dyDescent="0.3">
      <c r="A47" s="84" t="s">
        <v>23</v>
      </c>
      <c r="B47" s="84"/>
      <c r="C47">
        <f>ROUND(((D26*220*(C26/D2)*120%)+(D29*220*(C29/D2)*120%)+(D27*220*(C27/D2)*120%)+(D28*220*(C28/D2)*120%)+(D37*220*(C37/D2)*120%)+(D36*220*(C36/D2)*120%)+(D38*220*C38/D2)*120%)+(D39*220*(C39/D2)*120%),4)</f>
        <v>0</v>
      </c>
      <c r="D47"/>
      <c r="E47"/>
      <c r="F47"/>
    </row>
    <row r="48" spans="1:6" x14ac:dyDescent="0.3">
      <c r="A48"/>
      <c r="B48"/>
      <c r="C48"/>
      <c r="D48"/>
      <c r="E48" s="2" t="s">
        <v>9</v>
      </c>
      <c r="F48"/>
    </row>
    <row r="49" spans="1:6" x14ac:dyDescent="0.3">
      <c r="A49"/>
      <c r="B49"/>
      <c r="C49" t="s">
        <v>24</v>
      </c>
      <c r="D49">
        <f>IF(C46="",MIN(C47,C45),MIN(C47,D46))</f>
        <v>0</v>
      </c>
      <c r="E49" s="26">
        <f>D49*D43</f>
        <v>0</v>
      </c>
      <c r="F49"/>
    </row>
    <row r="50" spans="1:6" x14ac:dyDescent="0.3">
      <c r="A50"/>
      <c r="B50"/>
      <c r="C50"/>
      <c r="D50"/>
      <c r="E50"/>
      <c r="F50"/>
    </row>
    <row r="51" spans="1:6" s="25" customFormat="1" x14ac:dyDescent="0.3">
      <c r="A51" s="7" t="s">
        <v>25</v>
      </c>
      <c r="B51" s="7"/>
      <c r="C51" s="11"/>
      <c r="D51" s="12"/>
      <c r="E51" s="7"/>
      <c r="F51" s="7"/>
    </row>
    <row r="52" spans="1:6" x14ac:dyDescent="0.3">
      <c r="A52"/>
      <c r="B52"/>
      <c r="C52"/>
      <c r="D52"/>
      <c r="E52"/>
      <c r="F52"/>
    </row>
    <row r="53" spans="1:6" x14ac:dyDescent="0.3">
      <c r="A53" s="84" t="s">
        <v>26</v>
      </c>
      <c r="B53" s="84"/>
      <c r="C53" t="e">
        <f>'Prestaties en gemiddeld IKT'!B4</f>
        <v>#DIV/0!</v>
      </c>
      <c r="D53" s="47"/>
      <c r="E53"/>
      <c r="F53"/>
    </row>
    <row r="54" spans="1:6" x14ac:dyDescent="0.3">
      <c r="A54" s="84" t="s">
        <v>27</v>
      </c>
      <c r="B54" s="84"/>
      <c r="C54" s="20"/>
      <c r="D54" s="1"/>
      <c r="E54"/>
      <c r="F54"/>
    </row>
    <row r="55" spans="1:6" x14ac:dyDescent="0.3">
      <c r="A55"/>
      <c r="B55"/>
      <c r="C55"/>
      <c r="D55"/>
      <c r="E55" s="2" t="s">
        <v>9</v>
      </c>
      <c r="F55"/>
    </row>
    <row r="56" spans="1:6" x14ac:dyDescent="0.3">
      <c r="A56"/>
      <c r="B56"/>
      <c r="C56" t="s">
        <v>28</v>
      </c>
      <c r="D56" t="e">
        <f>IF(C54="",C53*D49,C54*D49)</f>
        <v>#DIV/0!</v>
      </c>
      <c r="E56" s="26" t="e">
        <f>D56</f>
        <v>#DIV/0!</v>
      </c>
      <c r="F56"/>
    </row>
    <row r="57" spans="1:6" x14ac:dyDescent="0.3">
      <c r="A57"/>
      <c r="B57"/>
      <c r="C57"/>
      <c r="D57"/>
      <c r="E57"/>
      <c r="F57"/>
    </row>
    <row r="58" spans="1:6" ht="16.5" customHeight="1" x14ac:dyDescent="0.3">
      <c r="A58"/>
      <c r="B58"/>
      <c r="C58"/>
      <c r="D58"/>
      <c r="E58"/>
      <c r="F58"/>
    </row>
    <row r="59" spans="1:6" x14ac:dyDescent="0.3">
      <c r="A59"/>
      <c r="B59"/>
      <c r="C59"/>
      <c r="D59"/>
      <c r="E59"/>
      <c r="F59"/>
    </row>
    <row r="60" spans="1:6" ht="18" x14ac:dyDescent="0.35">
      <c r="A60" s="13" t="s">
        <v>29</v>
      </c>
      <c r="B60" s="14"/>
      <c r="C60" s="15" t="s">
        <v>2</v>
      </c>
      <c r="D60" s="69">
        <f>Subsidiebedragen!B8</f>
        <v>704.44</v>
      </c>
      <c r="E60" s="14"/>
      <c r="F60" s="14"/>
    </row>
    <row r="61" spans="1:6" x14ac:dyDescent="0.3">
      <c r="A61" s="87" t="s">
        <v>3</v>
      </c>
      <c r="B61" s="87"/>
      <c r="C61" s="79"/>
      <c r="D61"/>
      <c r="E61"/>
      <c r="F61"/>
    </row>
    <row r="62" spans="1:6" x14ac:dyDescent="0.3">
      <c r="A62" s="2" t="s">
        <v>4</v>
      </c>
      <c r="B62" s="2" t="s">
        <v>5</v>
      </c>
      <c r="C62" s="2" t="s">
        <v>6</v>
      </c>
      <c r="D62" s="2" t="s">
        <v>30</v>
      </c>
      <c r="E62" s="2" t="s">
        <v>8</v>
      </c>
      <c r="F62"/>
    </row>
    <row r="63" spans="1:6" x14ac:dyDescent="0.3">
      <c r="A63" s="17">
        <v>44562</v>
      </c>
      <c r="B63" s="17">
        <v>44926</v>
      </c>
      <c r="C63">
        <f>IF(OR(A63="",B63=""),0,(B63-A63+1))</f>
        <v>365</v>
      </c>
      <c r="D63" s="16">
        <v>0</v>
      </c>
      <c r="E63" s="22">
        <f>D63*D$60*C63/D2</f>
        <v>0</v>
      </c>
      <c r="F63"/>
    </row>
    <row r="64" spans="1:6" x14ac:dyDescent="0.3">
      <c r="A64" s="17"/>
      <c r="B64" s="17"/>
      <c r="C64">
        <f t="shared" ref="C64:C66" si="3">IF(OR(A64="",B64=""),0,(B64-A64+1))</f>
        <v>0</v>
      </c>
      <c r="D64" s="16">
        <v>0</v>
      </c>
      <c r="E64" s="22">
        <f>D64*D$60*C64/D2</f>
        <v>0</v>
      </c>
      <c r="F64"/>
    </row>
    <row r="65" spans="1:6" x14ac:dyDescent="0.3">
      <c r="A65" s="17"/>
      <c r="B65" s="17"/>
      <c r="C65">
        <f t="shared" si="3"/>
        <v>0</v>
      </c>
      <c r="D65" s="16">
        <v>0</v>
      </c>
      <c r="E65" s="22">
        <f>D65*D$60*C65/D2</f>
        <v>0</v>
      </c>
      <c r="F65"/>
    </row>
    <row r="66" spans="1:6" x14ac:dyDescent="0.3">
      <c r="A66" s="17"/>
      <c r="B66" s="17"/>
      <c r="C66">
        <f t="shared" si="3"/>
        <v>0</v>
      </c>
      <c r="D66" s="16">
        <v>0</v>
      </c>
      <c r="E66" s="22">
        <f>D66*D$60*C66/D2</f>
        <v>0</v>
      </c>
      <c r="F66"/>
    </row>
    <row r="67" spans="1:6" x14ac:dyDescent="0.3">
      <c r="A67"/>
      <c r="B67"/>
      <c r="C67"/>
      <c r="D67"/>
      <c r="E67" s="2" t="s">
        <v>9</v>
      </c>
      <c r="F67"/>
    </row>
    <row r="68" spans="1:6" x14ac:dyDescent="0.3">
      <c r="A68"/>
      <c r="B68"/>
      <c r="C68"/>
      <c r="D68"/>
      <c r="E68" s="48">
        <f>SUM(E63:E67)</f>
        <v>0</v>
      </c>
      <c r="F68"/>
    </row>
    <row r="69" spans="1:6" x14ac:dyDescent="0.3">
      <c r="A69"/>
      <c r="B69"/>
      <c r="C69"/>
      <c r="D69"/>
      <c r="E69"/>
      <c r="F69"/>
    </row>
    <row r="70" spans="1:6" x14ac:dyDescent="0.3">
      <c r="A70"/>
      <c r="B70"/>
      <c r="C70"/>
      <c r="D70"/>
      <c r="E70"/>
      <c r="F70"/>
    </row>
    <row r="71" spans="1:6" ht="18" x14ac:dyDescent="0.35">
      <c r="A71" s="13" t="s">
        <v>31</v>
      </c>
      <c r="B71" s="14"/>
      <c r="C71" s="15" t="s">
        <v>32</v>
      </c>
      <c r="D71" s="69">
        <f>Subsidiebedragen!B9</f>
        <v>10.37</v>
      </c>
      <c r="E71" s="14"/>
      <c r="F71" s="14"/>
    </row>
    <row r="72" spans="1:6" x14ac:dyDescent="0.3">
      <c r="A72"/>
      <c r="B72"/>
      <c r="C72"/>
      <c r="D72"/>
      <c r="E72"/>
      <c r="F72"/>
    </row>
    <row r="73" spans="1:6" x14ac:dyDescent="0.3">
      <c r="A73" s="82" t="s">
        <v>33</v>
      </c>
      <c r="B73" s="82"/>
      <c r="C73" s="82"/>
      <c r="D73" s="82"/>
      <c r="E73" s="20"/>
      <c r="F73"/>
    </row>
    <row r="74" spans="1:6" x14ac:dyDescent="0.3">
      <c r="A74"/>
      <c r="B74"/>
      <c r="C74"/>
      <c r="D74"/>
      <c r="E74"/>
      <c r="F74"/>
    </row>
    <row r="75" spans="1:6" x14ac:dyDescent="0.3">
      <c r="A75"/>
      <c r="B75"/>
      <c r="C75"/>
      <c r="D75"/>
      <c r="E75" s="2" t="s">
        <v>9</v>
      </c>
      <c r="F75"/>
    </row>
    <row r="76" spans="1:6" x14ac:dyDescent="0.3">
      <c r="A76"/>
      <c r="B76"/>
      <c r="C76"/>
      <c r="D76"/>
      <c r="E76" s="26">
        <f>E73*D71</f>
        <v>0</v>
      </c>
      <c r="F76"/>
    </row>
    <row r="77" spans="1:6" x14ac:dyDescent="0.3">
      <c r="A77"/>
      <c r="B77"/>
      <c r="C77"/>
      <c r="D77"/>
      <c r="E77"/>
      <c r="F77"/>
    </row>
    <row r="78" spans="1:6" ht="18" x14ac:dyDescent="0.35">
      <c r="A78" s="13" t="s">
        <v>34</v>
      </c>
      <c r="B78" s="14"/>
      <c r="C78" s="15" t="s">
        <v>2</v>
      </c>
      <c r="D78" s="69">
        <f>Subsidiebedragen!B10</f>
        <v>3145.77</v>
      </c>
      <c r="E78" s="14"/>
      <c r="F78" s="14"/>
    </row>
    <row r="79" spans="1:6" x14ac:dyDescent="0.3">
      <c r="A79" s="87" t="s">
        <v>3</v>
      </c>
      <c r="B79" s="87"/>
      <c r="C79" s="79"/>
      <c r="D79"/>
      <c r="E79"/>
      <c r="F79"/>
    </row>
    <row r="80" spans="1:6" x14ac:dyDescent="0.3">
      <c r="A80" s="2" t="s">
        <v>4</v>
      </c>
      <c r="B80" s="2" t="s">
        <v>5</v>
      </c>
      <c r="C80" s="2" t="s">
        <v>6</v>
      </c>
      <c r="D80" s="2" t="s">
        <v>35</v>
      </c>
      <c r="E80" s="2" t="s">
        <v>8</v>
      </c>
      <c r="F80"/>
    </row>
    <row r="81" spans="1:6" x14ac:dyDescent="0.3">
      <c r="A81" s="17">
        <v>44562</v>
      </c>
      <c r="B81" s="17">
        <v>44926</v>
      </c>
      <c r="C81">
        <f>IF(OR(A81="",B81=""),0,(B81-A81+1))</f>
        <v>365</v>
      </c>
      <c r="D81" s="16">
        <v>0</v>
      </c>
      <c r="E81" s="22">
        <f>D81*D$78*C81/D2</f>
        <v>0</v>
      </c>
      <c r="F81"/>
    </row>
    <row r="82" spans="1:6" x14ac:dyDescent="0.3">
      <c r="A82" s="17"/>
      <c r="B82" s="17"/>
      <c r="C82">
        <f t="shared" ref="C82:C84" si="4">IF(OR(A82="",B82=""),0,(B82-A82+1))</f>
        <v>0</v>
      </c>
      <c r="D82" s="16">
        <v>0</v>
      </c>
      <c r="E82" s="22">
        <f>D82*D$78*C82/D2</f>
        <v>0</v>
      </c>
      <c r="F82"/>
    </row>
    <row r="83" spans="1:6" x14ac:dyDescent="0.3">
      <c r="A83" s="17"/>
      <c r="B83" s="17"/>
      <c r="C83">
        <f t="shared" si="4"/>
        <v>0</v>
      </c>
      <c r="D83" s="16">
        <v>0</v>
      </c>
      <c r="E83" s="22">
        <f>D83*D$78*C83/D2</f>
        <v>0</v>
      </c>
      <c r="F83"/>
    </row>
    <row r="84" spans="1:6" x14ac:dyDescent="0.3">
      <c r="A84" s="17"/>
      <c r="B84" s="17"/>
      <c r="C84">
        <f t="shared" si="4"/>
        <v>0</v>
      </c>
      <c r="D84" s="16">
        <v>0</v>
      </c>
      <c r="E84" s="22">
        <f>D84*D$78*C84/D2</f>
        <v>0</v>
      </c>
      <c r="F84"/>
    </row>
    <row r="85" spans="1:6" x14ac:dyDescent="0.3">
      <c r="A85"/>
      <c r="B85"/>
      <c r="C85"/>
      <c r="D85"/>
      <c r="E85" s="2" t="s">
        <v>9</v>
      </c>
      <c r="F85"/>
    </row>
    <row r="86" spans="1:6" x14ac:dyDescent="0.3">
      <c r="A86"/>
      <c r="B86"/>
      <c r="C86"/>
      <c r="D86"/>
      <c r="E86" s="48">
        <f>SUM(E81:E85)</f>
        <v>0</v>
      </c>
      <c r="F86"/>
    </row>
    <row r="87" spans="1:6" x14ac:dyDescent="0.3">
      <c r="A87"/>
      <c r="B87"/>
      <c r="C87"/>
      <c r="D87"/>
      <c r="E87"/>
      <c r="F87"/>
    </row>
    <row r="88" spans="1:6" ht="18" x14ac:dyDescent="0.35">
      <c r="A88" s="13" t="s">
        <v>36</v>
      </c>
      <c r="B88" s="14"/>
      <c r="C88" s="15" t="s">
        <v>2</v>
      </c>
      <c r="D88" s="69">
        <f>Subsidiebedragen!B11</f>
        <v>1551.43</v>
      </c>
      <c r="E88" s="14"/>
      <c r="F88" s="14"/>
    </row>
    <row r="89" spans="1:6" x14ac:dyDescent="0.3">
      <c r="A89" s="87" t="s">
        <v>3</v>
      </c>
      <c r="B89" s="87"/>
      <c r="C89" s="79"/>
      <c r="D89"/>
      <c r="E89"/>
      <c r="F89"/>
    </row>
    <row r="90" spans="1:6" x14ac:dyDescent="0.3">
      <c r="A90" s="2" t="s">
        <v>4</v>
      </c>
      <c r="B90" s="2" t="s">
        <v>5</v>
      </c>
      <c r="C90" s="2" t="s">
        <v>6</v>
      </c>
      <c r="D90" s="2" t="s">
        <v>37</v>
      </c>
      <c r="E90" s="2" t="s">
        <v>8</v>
      </c>
      <c r="F90"/>
    </row>
    <row r="91" spans="1:6" x14ac:dyDescent="0.3">
      <c r="A91" s="17">
        <v>44562</v>
      </c>
      <c r="B91" s="17">
        <v>44926</v>
      </c>
      <c r="C91">
        <f>IF(OR(A91="",B91=""),0,(B91-A91+1))</f>
        <v>365</v>
      </c>
      <c r="D91" s="16">
        <v>0</v>
      </c>
      <c r="E91" s="22">
        <f>D91*D$88*C91/D2</f>
        <v>0</v>
      </c>
      <c r="F91"/>
    </row>
    <row r="92" spans="1:6" x14ac:dyDescent="0.3">
      <c r="A92" s="17"/>
      <c r="B92" s="17"/>
      <c r="C92">
        <f t="shared" ref="C92:C94" si="5">IF(OR(A92="",B92=""),0,(B92-A92+1))</f>
        <v>0</v>
      </c>
      <c r="D92" s="16">
        <v>0</v>
      </c>
      <c r="E92" s="22">
        <f>D92*D$88*C92/D2</f>
        <v>0</v>
      </c>
      <c r="F92"/>
    </row>
    <row r="93" spans="1:6" x14ac:dyDescent="0.3">
      <c r="A93" s="17"/>
      <c r="B93" s="17"/>
      <c r="C93">
        <f t="shared" si="5"/>
        <v>0</v>
      </c>
      <c r="D93" s="16">
        <v>0</v>
      </c>
      <c r="E93" s="22">
        <f>D93*D$88*C93/D2</f>
        <v>0</v>
      </c>
      <c r="F93"/>
    </row>
    <row r="94" spans="1:6" x14ac:dyDescent="0.3">
      <c r="A94" s="17"/>
      <c r="B94" s="17"/>
      <c r="C94">
        <f t="shared" si="5"/>
        <v>0</v>
      </c>
      <c r="D94" s="16">
        <v>0</v>
      </c>
      <c r="E94" s="22">
        <f>D94*D$88*C94/D2</f>
        <v>0</v>
      </c>
      <c r="F94"/>
    </row>
    <row r="95" spans="1:6" x14ac:dyDescent="0.3">
      <c r="A95"/>
      <c r="B95"/>
      <c r="C95"/>
      <c r="D95"/>
      <c r="E95" s="2" t="s">
        <v>9</v>
      </c>
      <c r="F95"/>
    </row>
    <row r="96" spans="1:6" x14ac:dyDescent="0.3">
      <c r="A96"/>
      <c r="B96"/>
      <c r="C96"/>
      <c r="D96"/>
      <c r="E96" s="26">
        <f>SUM(E91:E95)</f>
        <v>0</v>
      </c>
      <c r="F96"/>
    </row>
    <row r="97" spans="1:6" x14ac:dyDescent="0.3">
      <c r="A97"/>
      <c r="B97"/>
      <c r="C97"/>
      <c r="D97"/>
      <c r="E97"/>
      <c r="F97"/>
    </row>
    <row r="98" spans="1:6" x14ac:dyDescent="0.3">
      <c r="A98"/>
      <c r="B98"/>
      <c r="C98"/>
      <c r="D98"/>
      <c r="E98"/>
      <c r="F98"/>
    </row>
    <row r="99" spans="1:6" ht="18" x14ac:dyDescent="0.35">
      <c r="A99" s="13" t="s">
        <v>38</v>
      </c>
      <c r="B99" s="14"/>
      <c r="C99" s="15" t="s">
        <v>2</v>
      </c>
      <c r="D99" s="69">
        <f>Subsidiebedragen!B12</f>
        <v>1551.43</v>
      </c>
      <c r="E99" s="14"/>
      <c r="F99" s="14"/>
    </row>
    <row r="100" spans="1:6" x14ac:dyDescent="0.3">
      <c r="A100" s="87" t="s">
        <v>3</v>
      </c>
      <c r="B100" s="87"/>
      <c r="C100" s="79"/>
      <c r="D100"/>
      <c r="E100"/>
      <c r="F100"/>
    </row>
    <row r="101" spans="1:6" x14ac:dyDescent="0.3">
      <c r="A101" s="2" t="s">
        <v>4</v>
      </c>
      <c r="B101" s="2" t="s">
        <v>5</v>
      </c>
      <c r="C101" s="2" t="s">
        <v>6</v>
      </c>
      <c r="D101" s="2" t="s">
        <v>39</v>
      </c>
      <c r="E101" s="2" t="s">
        <v>8</v>
      </c>
      <c r="F101"/>
    </row>
    <row r="102" spans="1:6" x14ac:dyDescent="0.3">
      <c r="A102" s="17">
        <v>44562</v>
      </c>
      <c r="B102" s="17">
        <v>44926</v>
      </c>
      <c r="C102">
        <f>IF(OR(A102="",B102=""),0,(B102-A102+1))</f>
        <v>365</v>
      </c>
      <c r="D102" s="16">
        <v>0</v>
      </c>
      <c r="E102" s="22">
        <f>D102*D$99*C102/D2</f>
        <v>0</v>
      </c>
      <c r="F102"/>
    </row>
    <row r="103" spans="1:6" x14ac:dyDescent="0.3">
      <c r="A103" s="17"/>
      <c r="B103" s="17"/>
      <c r="C103">
        <f t="shared" ref="C103:C105" si="6">IF(OR(A103="",B103=""),0,(B103-A103+1))</f>
        <v>0</v>
      </c>
      <c r="D103" s="16">
        <v>0</v>
      </c>
      <c r="E103" s="22">
        <f>D103*D$99*C103/D2</f>
        <v>0</v>
      </c>
      <c r="F103"/>
    </row>
    <row r="104" spans="1:6" x14ac:dyDescent="0.3">
      <c r="A104" s="17"/>
      <c r="B104" s="17"/>
      <c r="C104">
        <f t="shared" si="6"/>
        <v>0</v>
      </c>
      <c r="D104" s="16">
        <v>0</v>
      </c>
      <c r="E104" s="22">
        <f>D104*D$99*C104/D2</f>
        <v>0</v>
      </c>
      <c r="F104"/>
    </row>
    <row r="105" spans="1:6" x14ac:dyDescent="0.3">
      <c r="A105" s="17"/>
      <c r="B105" s="17"/>
      <c r="C105">
        <f t="shared" si="6"/>
        <v>0</v>
      </c>
      <c r="D105" s="16">
        <v>0</v>
      </c>
      <c r="E105" s="22">
        <f>D105*D$99*C105/D2</f>
        <v>0</v>
      </c>
      <c r="F105"/>
    </row>
    <row r="106" spans="1:6" x14ac:dyDescent="0.3">
      <c r="A106"/>
      <c r="B106"/>
      <c r="C106"/>
      <c r="D106"/>
      <c r="E106" s="2" t="s">
        <v>9</v>
      </c>
      <c r="F106"/>
    </row>
    <row r="107" spans="1:6" x14ac:dyDescent="0.3">
      <c r="A107"/>
      <c r="B107"/>
      <c r="C107"/>
      <c r="D107"/>
      <c r="E107" s="26">
        <f>SUM(E102:E106)</f>
        <v>0</v>
      </c>
      <c r="F107"/>
    </row>
    <row r="108" spans="1:6" x14ac:dyDescent="0.3">
      <c r="A108"/>
      <c r="B108"/>
      <c r="C108"/>
      <c r="D108"/>
      <c r="E108"/>
      <c r="F108"/>
    </row>
    <row r="109" spans="1:6" x14ac:dyDescent="0.3">
      <c r="A109"/>
      <c r="B109"/>
      <c r="C109"/>
      <c r="D109"/>
      <c r="E109"/>
      <c r="F109"/>
    </row>
    <row r="110" spans="1:6" ht="18" x14ac:dyDescent="0.35">
      <c r="A110" s="13" t="s">
        <v>40</v>
      </c>
      <c r="B110" s="14"/>
      <c r="C110" s="15" t="s">
        <v>41</v>
      </c>
      <c r="D110" s="69">
        <f>Subsidiebedragen!B13</f>
        <v>129.29</v>
      </c>
      <c r="E110" s="14"/>
      <c r="F110" s="14"/>
    </row>
    <row r="111" spans="1:6" x14ac:dyDescent="0.3">
      <c r="A111"/>
      <c r="B111"/>
      <c r="C111"/>
      <c r="D111"/>
      <c r="E111"/>
      <c r="F111"/>
    </row>
    <row r="112" spans="1:6" x14ac:dyDescent="0.3">
      <c r="A112" s="82" t="s">
        <v>42</v>
      </c>
      <c r="B112" s="82"/>
      <c r="C112" s="82"/>
      <c r="D112" s="82"/>
      <c r="E112" s="20">
        <v>0</v>
      </c>
      <c r="F112"/>
    </row>
    <row r="113" spans="1:6" x14ac:dyDescent="0.3">
      <c r="A113"/>
      <c r="B113"/>
      <c r="C113"/>
      <c r="D113"/>
      <c r="E113"/>
      <c r="F113"/>
    </row>
    <row r="114" spans="1:6" x14ac:dyDescent="0.3">
      <c r="A114"/>
      <c r="B114"/>
      <c r="C114"/>
      <c r="D114"/>
      <c r="E114" s="2" t="s">
        <v>9</v>
      </c>
      <c r="F114"/>
    </row>
    <row r="115" spans="1:6" x14ac:dyDescent="0.3">
      <c r="A115"/>
      <c r="B115"/>
      <c r="C115"/>
      <c r="D115"/>
      <c r="E115" s="26">
        <f>E112*D110</f>
        <v>0</v>
      </c>
      <c r="F115"/>
    </row>
    <row r="116" spans="1:6" x14ac:dyDescent="0.3">
      <c r="A116"/>
      <c r="B116"/>
      <c r="C116"/>
      <c r="D116"/>
      <c r="E116"/>
      <c r="F116"/>
    </row>
    <row r="117" spans="1:6" ht="18" x14ac:dyDescent="0.35">
      <c r="A117" s="13" t="s">
        <v>43</v>
      </c>
      <c r="B117" s="14"/>
      <c r="C117" s="15"/>
      <c r="D117" s="14"/>
      <c r="E117" s="14"/>
      <c r="F117" s="14"/>
    </row>
    <row r="118" spans="1:6" x14ac:dyDescent="0.3">
      <c r="A118"/>
      <c r="B118"/>
      <c r="C118" s="80" t="s">
        <v>17</v>
      </c>
      <c r="D118" s="80"/>
      <c r="E118" s="80"/>
      <c r="F118"/>
    </row>
    <row r="119" spans="1:6" x14ac:dyDescent="0.3">
      <c r="A119" s="82" t="s">
        <v>1</v>
      </c>
      <c r="B119" s="82"/>
      <c r="C119" s="22">
        <f>E11</f>
        <v>0</v>
      </c>
      <c r="D119" s="22"/>
      <c r="E119" s="22"/>
      <c r="F119"/>
    </row>
    <row r="120" spans="1:6" x14ac:dyDescent="0.3">
      <c r="A120" s="82" t="s">
        <v>44</v>
      </c>
      <c r="B120" s="82"/>
      <c r="C120" s="22">
        <f>E31</f>
        <v>0</v>
      </c>
      <c r="D120" s="22"/>
      <c r="E120" s="22"/>
      <c r="F120"/>
    </row>
    <row r="121" spans="1:6" x14ac:dyDescent="0.3">
      <c r="A121" s="82" t="s">
        <v>45</v>
      </c>
      <c r="B121" s="82"/>
      <c r="C121" s="22">
        <f>E41</f>
        <v>0</v>
      </c>
      <c r="D121" s="22"/>
      <c r="E121" s="22"/>
      <c r="F121"/>
    </row>
    <row r="122" spans="1:6" x14ac:dyDescent="0.3">
      <c r="A122" s="82" t="s">
        <v>46</v>
      </c>
      <c r="B122" s="82"/>
      <c r="C122" s="22">
        <f>E49</f>
        <v>0</v>
      </c>
      <c r="D122" s="22"/>
      <c r="E122" s="22"/>
      <c r="F122"/>
    </row>
    <row r="123" spans="1:6" x14ac:dyDescent="0.3">
      <c r="A123" s="82" t="s">
        <v>29</v>
      </c>
      <c r="B123" s="82"/>
      <c r="C123" s="22">
        <f>E68</f>
        <v>0</v>
      </c>
      <c r="D123" s="22"/>
      <c r="E123" s="22"/>
      <c r="F123"/>
    </row>
    <row r="124" spans="1:6" x14ac:dyDescent="0.3">
      <c r="A124" s="82" t="s">
        <v>31</v>
      </c>
      <c r="B124" s="82"/>
      <c r="C124" s="22">
        <f>E76</f>
        <v>0</v>
      </c>
      <c r="D124" s="22"/>
      <c r="E124" s="22"/>
      <c r="F124"/>
    </row>
    <row r="125" spans="1:6" x14ac:dyDescent="0.3">
      <c r="A125" s="82" t="s">
        <v>34</v>
      </c>
      <c r="B125" s="82"/>
      <c r="C125" s="22">
        <f>E86</f>
        <v>0</v>
      </c>
      <c r="D125" s="22"/>
      <c r="E125" s="22"/>
      <c r="F125"/>
    </row>
    <row r="126" spans="1:6" x14ac:dyDescent="0.3">
      <c r="A126" s="82" t="s">
        <v>47</v>
      </c>
      <c r="B126" s="82"/>
      <c r="C126" s="22">
        <f>E96</f>
        <v>0</v>
      </c>
      <c r="D126" s="22"/>
      <c r="E126" s="22"/>
      <c r="F126"/>
    </row>
    <row r="127" spans="1:6" x14ac:dyDescent="0.3">
      <c r="A127" s="82" t="s">
        <v>48</v>
      </c>
      <c r="B127" s="82"/>
      <c r="C127" s="22">
        <f>E107</f>
        <v>0</v>
      </c>
      <c r="D127" s="22"/>
      <c r="E127" s="22"/>
      <c r="F127"/>
    </row>
    <row r="128" spans="1:6" x14ac:dyDescent="0.3">
      <c r="A128" s="82" t="s">
        <v>49</v>
      </c>
      <c r="B128" s="82"/>
      <c r="C128" s="22">
        <f>E115</f>
        <v>0</v>
      </c>
      <c r="D128" s="22"/>
      <c r="E128" s="22"/>
      <c r="F128"/>
    </row>
    <row r="129" spans="1:6" x14ac:dyDescent="0.3">
      <c r="A129"/>
      <c r="B129"/>
      <c r="C129" s="80" t="s">
        <v>50</v>
      </c>
      <c r="D129" s="80"/>
      <c r="E129" s="80"/>
      <c r="F129"/>
    </row>
    <row r="130" spans="1:6" x14ac:dyDescent="0.3">
      <c r="A130" s="82" t="s">
        <v>51</v>
      </c>
      <c r="B130" s="82"/>
      <c r="C130" s="22" t="e">
        <f>E56</f>
        <v>#DIV/0!</v>
      </c>
      <c r="D130" s="22"/>
      <c r="E130" s="49"/>
      <c r="F130"/>
    </row>
    <row r="131" spans="1:6" x14ac:dyDescent="0.3">
      <c r="A131"/>
      <c r="B131"/>
      <c r="C131"/>
      <c r="D131"/>
      <c r="E131"/>
      <c r="F131"/>
    </row>
    <row r="132" spans="1:6" x14ac:dyDescent="0.3">
      <c r="A132" s="83" t="s">
        <v>93</v>
      </c>
      <c r="B132" s="83"/>
      <c r="C132" s="83"/>
      <c r="D132" s="50" t="e">
        <f>SUM(C119:C128)-C130</f>
        <v>#DIV/0!</v>
      </c>
      <c r="E132"/>
      <c r="F132"/>
    </row>
    <row r="133" spans="1:6" x14ac:dyDescent="0.3">
      <c r="A133" s="83" t="s">
        <v>92</v>
      </c>
      <c r="B133" s="83"/>
      <c r="C133" s="83"/>
      <c r="D133" s="50" t="e">
        <f>C130</f>
        <v>#DIV/0!</v>
      </c>
      <c r="E133"/>
      <c r="F133"/>
    </row>
    <row r="134" spans="1:6" x14ac:dyDescent="0.3">
      <c r="A134" s="51"/>
      <c r="B134" s="51"/>
      <c r="C134" s="78" t="s">
        <v>52</v>
      </c>
      <c r="D134" s="50" t="e">
        <f>D132+D133</f>
        <v>#DIV/0!</v>
      </c>
      <c r="E134"/>
      <c r="F134"/>
    </row>
    <row r="135" spans="1:6" x14ac:dyDescent="0.3">
      <c r="A135"/>
      <c r="B135"/>
      <c r="C135"/>
      <c r="D135"/>
      <c r="E135"/>
      <c r="F135"/>
    </row>
  </sheetData>
  <sheetProtection algorithmName="SHA-512" hashValue="V095nP8rAFDJ77UBPK7Cg2CyVgS/gXgjAj7CKxMU8mQPElLGLreQaPRZtqaJfCfrvd1/S3l5govIyLVhVqKa2w==" saltValue="EHkzt9Cxt2XiNqHKus8Hfg==" spinCount="100000" sheet="1" objects="1" scenarios="1" selectLockedCells="1"/>
  <mergeCells count="28">
    <mergeCell ref="A124:B124"/>
    <mergeCell ref="A1:F1"/>
    <mergeCell ref="A122:B122"/>
    <mergeCell ref="A73:D73"/>
    <mergeCell ref="A79:B79"/>
    <mergeCell ref="A89:B89"/>
    <mergeCell ref="A100:B100"/>
    <mergeCell ref="A61:B61"/>
    <mergeCell ref="A4:B4"/>
    <mergeCell ref="A24:B24"/>
    <mergeCell ref="A34:B34"/>
    <mergeCell ref="A112:D112"/>
    <mergeCell ref="A128:B128"/>
    <mergeCell ref="A132:C132"/>
    <mergeCell ref="A133:C133"/>
    <mergeCell ref="A47:B47"/>
    <mergeCell ref="A45:B45"/>
    <mergeCell ref="A53:B53"/>
    <mergeCell ref="A54:B54"/>
    <mergeCell ref="A46:B46"/>
    <mergeCell ref="A125:B125"/>
    <mergeCell ref="A126:B126"/>
    <mergeCell ref="A127:B127"/>
    <mergeCell ref="A130:B130"/>
    <mergeCell ref="A119:B119"/>
    <mergeCell ref="A120:B120"/>
    <mergeCell ref="A121:B121"/>
    <mergeCell ref="A123:B123"/>
  </mergeCells>
  <dataValidations count="1">
    <dataValidation type="decimal" allowBlank="1" showInputMessage="1" showErrorMessage="1" sqref="C16:C17" xr:uid="{00000000-0002-0000-0000-000000000000}">
      <formula1>20</formula1>
      <formula2>60</formula2>
    </dataValidation>
  </dataValidations>
  <pageMargins left="0.7" right="0.7" top="0.75" bottom="0.75" header="0.3" footer="0.3"/>
  <pageSetup paperSize="9" scale="93" orientation="landscape" r:id="rId1"/>
  <rowBreaks count="4" manualBreakCount="4">
    <brk id="20" max="16383" man="1"/>
    <brk id="50" max="16383" man="1"/>
    <brk id="77" max="16383" man="1"/>
    <brk id="11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1"/>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5" customFormat="1" x14ac:dyDescent="0.3">
      <c r="A1" s="7" t="s">
        <v>53</v>
      </c>
      <c r="B1" s="7"/>
      <c r="C1" s="8">
        <v>44197</v>
      </c>
      <c r="D1" s="7"/>
      <c r="E1" s="7"/>
      <c r="F1" s="7"/>
      <c r="G1" s="7"/>
      <c r="H1" s="7"/>
    </row>
    <row r="2" spans="1:8" s="23" customFormat="1" x14ac:dyDescent="0.3">
      <c r="A2" s="4" t="s">
        <v>54</v>
      </c>
      <c r="B2" s="4" t="s">
        <v>55</v>
      </c>
      <c r="C2" s="4" t="s">
        <v>56</v>
      </c>
      <c r="D2" s="4" t="s">
        <v>57</v>
      </c>
      <c r="E2"/>
      <c r="F2"/>
      <c r="G2"/>
      <c r="H2"/>
    </row>
    <row r="3" spans="1:8" s="23" customFormat="1" x14ac:dyDescent="0.3">
      <c r="A3" s="18"/>
      <c r="B3" s="1">
        <f>ROUND(IF(A3="",0,DAYS360(A3,C$1)/360),2)</f>
        <v>0</v>
      </c>
      <c r="C3" s="19"/>
      <c r="D3" s="66">
        <f>B3*C3</f>
        <v>0</v>
      </c>
      <c r="E3"/>
      <c r="F3"/>
      <c r="G3"/>
      <c r="H3"/>
    </row>
    <row r="4" spans="1:8" s="23" customFormat="1" x14ac:dyDescent="0.3">
      <c r="A4" s="18"/>
      <c r="B4" s="1">
        <f t="shared" ref="B4:B67" si="0">ROUND(IF(A4="",0,DAYS360(A4,C$1)/360),2)</f>
        <v>0</v>
      </c>
      <c r="C4" s="19"/>
      <c r="D4" s="66">
        <f t="shared" ref="D4:D67" si="1">B4*C4</f>
        <v>0</v>
      </c>
      <c r="E4"/>
      <c r="F4"/>
      <c r="G4"/>
      <c r="H4"/>
    </row>
    <row r="5" spans="1:8" s="23" customFormat="1" x14ac:dyDescent="0.3">
      <c r="A5" s="18"/>
      <c r="B5" s="1">
        <f t="shared" si="0"/>
        <v>0</v>
      </c>
      <c r="C5" s="19"/>
      <c r="D5" s="66">
        <f t="shared" si="1"/>
        <v>0</v>
      </c>
      <c r="E5"/>
      <c r="F5"/>
      <c r="G5"/>
      <c r="H5"/>
    </row>
    <row r="6" spans="1:8" s="23" customFormat="1" x14ac:dyDescent="0.3">
      <c r="A6" s="18"/>
      <c r="B6" s="1">
        <f t="shared" si="0"/>
        <v>0</v>
      </c>
      <c r="C6" s="19"/>
      <c r="D6" s="66">
        <f t="shared" si="1"/>
        <v>0</v>
      </c>
      <c r="E6"/>
      <c r="F6" s="22"/>
      <c r="G6"/>
      <c r="H6"/>
    </row>
    <row r="7" spans="1:8" s="23" customFormat="1" x14ac:dyDescent="0.3">
      <c r="A7" s="18"/>
      <c r="B7" s="1">
        <f t="shared" si="0"/>
        <v>0</v>
      </c>
      <c r="C7" s="19"/>
      <c r="D7" s="66">
        <f t="shared" si="1"/>
        <v>0</v>
      </c>
      <c r="E7"/>
      <c r="F7" s="22"/>
      <c r="G7"/>
      <c r="H7"/>
    </row>
    <row r="8" spans="1:8" s="23" customFormat="1" x14ac:dyDescent="0.3">
      <c r="A8" s="18"/>
      <c r="B8" s="1">
        <f t="shared" si="0"/>
        <v>0</v>
      </c>
      <c r="C8" s="19"/>
      <c r="D8" s="66">
        <f t="shared" si="1"/>
        <v>0</v>
      </c>
      <c r="E8"/>
      <c r="F8"/>
      <c r="G8"/>
      <c r="H8"/>
    </row>
    <row r="9" spans="1:8" s="23" customFormat="1" x14ac:dyDescent="0.3">
      <c r="A9" s="18"/>
      <c r="B9" s="1">
        <f t="shared" si="0"/>
        <v>0</v>
      </c>
      <c r="C9" s="19"/>
      <c r="D9" s="66">
        <f t="shared" si="1"/>
        <v>0</v>
      </c>
      <c r="E9"/>
      <c r="F9"/>
      <c r="G9"/>
      <c r="H9"/>
    </row>
    <row r="10" spans="1:8" s="23" customFormat="1" x14ac:dyDescent="0.3">
      <c r="A10" s="18"/>
      <c r="B10" s="1">
        <f t="shared" si="0"/>
        <v>0</v>
      </c>
      <c r="C10" s="19"/>
      <c r="D10" s="66">
        <f t="shared" si="1"/>
        <v>0</v>
      </c>
      <c r="E10"/>
      <c r="F10" s="22"/>
      <c r="G10"/>
      <c r="H10"/>
    </row>
    <row r="11" spans="1:8" s="23" customFormat="1" x14ac:dyDescent="0.3">
      <c r="A11" s="18"/>
      <c r="B11" s="1">
        <f t="shared" si="0"/>
        <v>0</v>
      </c>
      <c r="C11" s="19"/>
      <c r="D11" s="66">
        <f t="shared" si="1"/>
        <v>0</v>
      </c>
      <c r="E11"/>
      <c r="F11"/>
      <c r="G11"/>
      <c r="H11"/>
    </row>
    <row r="12" spans="1:8" s="23" customFormat="1" x14ac:dyDescent="0.3">
      <c r="A12" s="18"/>
      <c r="B12" s="1">
        <f t="shared" si="0"/>
        <v>0</v>
      </c>
      <c r="C12" s="19"/>
      <c r="D12" s="66">
        <f t="shared" si="1"/>
        <v>0</v>
      </c>
      <c r="E12"/>
      <c r="F12"/>
      <c r="G12"/>
      <c r="H12"/>
    </row>
    <row r="13" spans="1:8" s="23" customFormat="1" x14ac:dyDescent="0.3">
      <c r="A13" s="18"/>
      <c r="B13" s="1">
        <f t="shared" si="0"/>
        <v>0</v>
      </c>
      <c r="C13" s="19"/>
      <c r="D13" s="66">
        <f t="shared" si="1"/>
        <v>0</v>
      </c>
      <c r="E13"/>
      <c r="F13"/>
      <c r="G13"/>
      <c r="H13"/>
    </row>
    <row r="14" spans="1:8" s="23" customFormat="1" x14ac:dyDescent="0.3">
      <c r="A14" s="18"/>
      <c r="B14" s="1">
        <f t="shared" si="0"/>
        <v>0</v>
      </c>
      <c r="C14" s="19"/>
      <c r="D14" s="66">
        <f t="shared" si="1"/>
        <v>0</v>
      </c>
      <c r="E14"/>
      <c r="F14"/>
      <c r="G14"/>
      <c r="H14"/>
    </row>
    <row r="15" spans="1:8" s="23" customFormat="1" x14ac:dyDescent="0.3">
      <c r="A15" s="18"/>
      <c r="B15" s="1">
        <f t="shared" si="0"/>
        <v>0</v>
      </c>
      <c r="C15" s="19"/>
      <c r="D15" s="66">
        <f t="shared" si="1"/>
        <v>0</v>
      </c>
      <c r="E15"/>
      <c r="F15"/>
      <c r="G15"/>
      <c r="H15"/>
    </row>
    <row r="16" spans="1:8" s="23" customFormat="1" x14ac:dyDescent="0.3">
      <c r="A16" s="18"/>
      <c r="B16" s="1">
        <f t="shared" si="0"/>
        <v>0</v>
      </c>
      <c r="C16" s="19"/>
      <c r="D16" s="66">
        <f t="shared" si="1"/>
        <v>0</v>
      </c>
      <c r="E16"/>
      <c r="F16"/>
      <c r="G16"/>
      <c r="H16"/>
    </row>
    <row r="17" spans="1:8" s="23" customFormat="1" x14ac:dyDescent="0.3">
      <c r="A17" s="18"/>
      <c r="B17" s="1">
        <f t="shared" si="0"/>
        <v>0</v>
      </c>
      <c r="C17" s="19"/>
      <c r="D17" s="66">
        <f t="shared" si="1"/>
        <v>0</v>
      </c>
      <c r="E17"/>
      <c r="F17"/>
      <c r="G17"/>
      <c r="H17"/>
    </row>
    <row r="18" spans="1:8" s="23" customFormat="1" x14ac:dyDescent="0.3">
      <c r="A18" s="18"/>
      <c r="B18" s="1">
        <f t="shared" si="0"/>
        <v>0</v>
      </c>
      <c r="C18" s="19"/>
      <c r="D18" s="66">
        <f t="shared" si="1"/>
        <v>0</v>
      </c>
      <c r="E18"/>
      <c r="F18"/>
      <c r="G18"/>
      <c r="H18"/>
    </row>
    <row r="19" spans="1:8" s="23" customFormat="1" x14ac:dyDescent="0.3">
      <c r="A19" s="18"/>
      <c r="B19" s="1">
        <f t="shared" si="0"/>
        <v>0</v>
      </c>
      <c r="C19" s="19"/>
      <c r="D19" s="66">
        <f t="shared" si="1"/>
        <v>0</v>
      </c>
      <c r="E19"/>
      <c r="F19"/>
      <c r="G19"/>
      <c r="H19"/>
    </row>
    <row r="20" spans="1:8" s="23" customFormat="1" x14ac:dyDescent="0.3">
      <c r="A20" s="18"/>
      <c r="B20" s="1">
        <f t="shared" si="0"/>
        <v>0</v>
      </c>
      <c r="C20" s="19"/>
      <c r="D20" s="66">
        <f t="shared" si="1"/>
        <v>0</v>
      </c>
      <c r="E20"/>
      <c r="F20"/>
      <c r="G20"/>
      <c r="H20"/>
    </row>
    <row r="21" spans="1:8" s="23" customFormat="1" x14ac:dyDescent="0.3">
      <c r="A21" s="18"/>
      <c r="B21" s="1">
        <f t="shared" si="0"/>
        <v>0</v>
      </c>
      <c r="C21" s="19"/>
      <c r="D21" s="66">
        <f t="shared" si="1"/>
        <v>0</v>
      </c>
      <c r="E21"/>
      <c r="F21" s="22"/>
      <c r="G21"/>
      <c r="H21"/>
    </row>
    <row r="22" spans="1:8" s="23" customFormat="1" x14ac:dyDescent="0.3">
      <c r="A22" s="18"/>
      <c r="B22" s="1">
        <f t="shared" si="0"/>
        <v>0</v>
      </c>
      <c r="C22" s="19"/>
      <c r="D22" s="66">
        <f t="shared" si="1"/>
        <v>0</v>
      </c>
      <c r="E22"/>
      <c r="F22" s="22"/>
      <c r="G22"/>
      <c r="H22"/>
    </row>
    <row r="23" spans="1:8" s="23" customFormat="1" x14ac:dyDescent="0.3">
      <c r="A23" s="18"/>
      <c r="B23" s="1">
        <f t="shared" si="0"/>
        <v>0</v>
      </c>
      <c r="C23" s="19"/>
      <c r="D23" s="66">
        <f t="shared" si="1"/>
        <v>0</v>
      </c>
      <c r="E23"/>
      <c r="F23"/>
      <c r="G23"/>
      <c r="H23"/>
    </row>
    <row r="24" spans="1:8" s="23" customFormat="1" x14ac:dyDescent="0.3">
      <c r="A24" s="18"/>
      <c r="B24" s="1">
        <f t="shared" si="0"/>
        <v>0</v>
      </c>
      <c r="C24" s="19"/>
      <c r="D24" s="66">
        <f t="shared" si="1"/>
        <v>0</v>
      </c>
      <c r="E24"/>
      <c r="F24"/>
      <c r="G24"/>
      <c r="H24"/>
    </row>
    <row r="25" spans="1:8" s="23" customFormat="1" x14ac:dyDescent="0.3">
      <c r="A25" s="18"/>
      <c r="B25" s="1">
        <f t="shared" si="0"/>
        <v>0</v>
      </c>
      <c r="C25" s="19"/>
      <c r="D25" s="66">
        <f t="shared" si="1"/>
        <v>0</v>
      </c>
      <c r="E25"/>
      <c r="F25" s="22"/>
      <c r="G25"/>
      <c r="H25"/>
    </row>
    <row r="26" spans="1:8" s="23" customFormat="1" x14ac:dyDescent="0.3">
      <c r="A26" s="18"/>
      <c r="B26" s="1">
        <f t="shared" si="0"/>
        <v>0</v>
      </c>
      <c r="C26" s="19"/>
      <c r="D26" s="66">
        <f t="shared" si="1"/>
        <v>0</v>
      </c>
      <c r="E26"/>
      <c r="F26" s="22"/>
      <c r="G26"/>
      <c r="H26"/>
    </row>
    <row r="27" spans="1:8" s="23" customFormat="1" x14ac:dyDescent="0.3">
      <c r="A27" s="18"/>
      <c r="B27" s="1">
        <f t="shared" si="0"/>
        <v>0</v>
      </c>
      <c r="C27" s="19"/>
      <c r="D27" s="66">
        <f t="shared" si="1"/>
        <v>0</v>
      </c>
      <c r="E27"/>
      <c r="F27" s="22"/>
      <c r="G27"/>
      <c r="H27"/>
    </row>
    <row r="28" spans="1:8" s="23" customFormat="1" x14ac:dyDescent="0.3">
      <c r="A28" s="18"/>
      <c r="B28" s="1">
        <f t="shared" si="0"/>
        <v>0</v>
      </c>
      <c r="C28" s="19"/>
      <c r="D28" s="66">
        <f t="shared" si="1"/>
        <v>0</v>
      </c>
      <c r="E28"/>
      <c r="F28" s="22"/>
      <c r="G28"/>
      <c r="H28"/>
    </row>
    <row r="29" spans="1:8" s="23" customFormat="1" x14ac:dyDescent="0.3">
      <c r="A29" s="18"/>
      <c r="B29" s="1">
        <f t="shared" si="0"/>
        <v>0</v>
      </c>
      <c r="C29" s="19"/>
      <c r="D29" s="66">
        <f t="shared" si="1"/>
        <v>0</v>
      </c>
      <c r="E29"/>
      <c r="F29"/>
      <c r="G29"/>
      <c r="H29"/>
    </row>
    <row r="30" spans="1:8" s="23" customFormat="1" x14ac:dyDescent="0.3">
      <c r="A30" s="18"/>
      <c r="B30" s="1">
        <f t="shared" si="0"/>
        <v>0</v>
      </c>
      <c r="C30" s="19"/>
      <c r="D30" s="66">
        <f t="shared" si="1"/>
        <v>0</v>
      </c>
      <c r="E30"/>
      <c r="F30"/>
      <c r="G30"/>
      <c r="H30"/>
    </row>
    <row r="31" spans="1:8" s="23" customFormat="1" x14ac:dyDescent="0.3">
      <c r="A31" s="18"/>
      <c r="B31" s="1">
        <f t="shared" si="0"/>
        <v>0</v>
      </c>
      <c r="C31" s="19"/>
      <c r="D31" s="66">
        <f t="shared" si="1"/>
        <v>0</v>
      </c>
      <c r="E31"/>
      <c r="F31"/>
      <c r="G31"/>
      <c r="H31"/>
    </row>
    <row r="32" spans="1:8" s="23" customFormat="1" x14ac:dyDescent="0.3">
      <c r="A32" s="18"/>
      <c r="B32" s="1">
        <f t="shared" si="0"/>
        <v>0</v>
      </c>
      <c r="C32" s="19"/>
      <c r="D32" s="66">
        <f t="shared" si="1"/>
        <v>0</v>
      </c>
      <c r="E32"/>
      <c r="F32"/>
      <c r="G32"/>
      <c r="H32"/>
    </row>
    <row r="33" spans="1:8" s="23" customFormat="1" x14ac:dyDescent="0.3">
      <c r="A33" s="18"/>
      <c r="B33" s="1">
        <f t="shared" si="0"/>
        <v>0</v>
      </c>
      <c r="C33" s="19"/>
      <c r="D33" s="66">
        <f t="shared" si="1"/>
        <v>0</v>
      </c>
      <c r="E33"/>
      <c r="F33"/>
      <c r="G33"/>
      <c r="H33"/>
    </row>
    <row r="34" spans="1:8" s="23" customFormat="1" x14ac:dyDescent="0.3">
      <c r="A34" s="18"/>
      <c r="B34" s="1">
        <f t="shared" si="0"/>
        <v>0</v>
      </c>
      <c r="C34" s="19"/>
      <c r="D34" s="66">
        <f t="shared" si="1"/>
        <v>0</v>
      </c>
      <c r="E34"/>
      <c r="F34" s="22"/>
      <c r="G34"/>
      <c r="H34"/>
    </row>
    <row r="35" spans="1:8" s="23" customFormat="1" x14ac:dyDescent="0.3">
      <c r="A35" s="18"/>
      <c r="B35" s="1">
        <f t="shared" si="0"/>
        <v>0</v>
      </c>
      <c r="C35" s="19"/>
      <c r="D35" s="66">
        <f t="shared" si="1"/>
        <v>0</v>
      </c>
      <c r="E35"/>
      <c r="F35" s="22"/>
      <c r="G35"/>
      <c r="H35"/>
    </row>
    <row r="36" spans="1:8" s="23" customFormat="1" x14ac:dyDescent="0.3">
      <c r="A36" s="18"/>
      <c r="B36" s="1">
        <f t="shared" si="0"/>
        <v>0</v>
      </c>
      <c r="C36" s="19"/>
      <c r="D36" s="66">
        <f t="shared" si="1"/>
        <v>0</v>
      </c>
      <c r="E36"/>
      <c r="F36"/>
      <c r="G36"/>
      <c r="H36"/>
    </row>
    <row r="37" spans="1:8" s="23" customFormat="1" x14ac:dyDescent="0.3">
      <c r="A37" s="18"/>
      <c r="B37" s="1">
        <f t="shared" si="0"/>
        <v>0</v>
      </c>
      <c r="C37" s="19"/>
      <c r="D37" s="66">
        <f t="shared" si="1"/>
        <v>0</v>
      </c>
      <c r="E37"/>
      <c r="F37"/>
      <c r="G37"/>
      <c r="H37"/>
    </row>
    <row r="38" spans="1:8" s="23" customFormat="1" x14ac:dyDescent="0.3">
      <c r="A38" s="18"/>
      <c r="B38" s="1">
        <f t="shared" si="0"/>
        <v>0</v>
      </c>
      <c r="C38" s="19"/>
      <c r="D38" s="66">
        <f t="shared" si="1"/>
        <v>0</v>
      </c>
      <c r="E38"/>
      <c r="F38" s="22"/>
      <c r="G38"/>
      <c r="H38"/>
    </row>
    <row r="39" spans="1:8" s="23" customFormat="1" x14ac:dyDescent="0.3">
      <c r="A39" s="18"/>
      <c r="B39" s="1">
        <f t="shared" si="0"/>
        <v>0</v>
      </c>
      <c r="C39" s="19"/>
      <c r="D39" s="66">
        <f t="shared" si="1"/>
        <v>0</v>
      </c>
      <c r="E39"/>
      <c r="F39"/>
      <c r="G39"/>
      <c r="H39"/>
    </row>
    <row r="40" spans="1:8" s="23" customFormat="1" x14ac:dyDescent="0.3">
      <c r="A40" s="18"/>
      <c r="B40" s="1">
        <f t="shared" si="0"/>
        <v>0</v>
      </c>
      <c r="C40" s="19"/>
      <c r="D40" s="66">
        <f t="shared" si="1"/>
        <v>0</v>
      </c>
      <c r="E40"/>
      <c r="F40"/>
      <c r="G40"/>
      <c r="H40"/>
    </row>
    <row r="41" spans="1:8" s="23" customFormat="1" x14ac:dyDescent="0.3">
      <c r="A41" s="18"/>
      <c r="B41" s="1">
        <f t="shared" si="0"/>
        <v>0</v>
      </c>
      <c r="C41" s="19"/>
      <c r="D41" s="66">
        <f t="shared" si="1"/>
        <v>0</v>
      </c>
      <c r="E41"/>
      <c r="F41"/>
      <c r="G41"/>
      <c r="H41"/>
    </row>
    <row r="42" spans="1:8" s="23" customFormat="1" x14ac:dyDescent="0.3">
      <c r="A42" s="18"/>
      <c r="B42" s="1">
        <f t="shared" si="0"/>
        <v>0</v>
      </c>
      <c r="C42" s="19"/>
      <c r="D42" s="66">
        <f t="shared" si="1"/>
        <v>0</v>
      </c>
      <c r="E42"/>
      <c r="F42" s="22"/>
      <c r="G42"/>
      <c r="H42"/>
    </row>
    <row r="43" spans="1:8" s="23" customFormat="1" x14ac:dyDescent="0.3">
      <c r="A43" s="18"/>
      <c r="B43" s="1">
        <f t="shared" si="0"/>
        <v>0</v>
      </c>
      <c r="C43" s="19"/>
      <c r="D43" s="66">
        <f t="shared" si="1"/>
        <v>0</v>
      </c>
      <c r="E43"/>
      <c r="F43" s="22"/>
      <c r="G43"/>
      <c r="H43"/>
    </row>
    <row r="44" spans="1:8" s="23" customFormat="1" x14ac:dyDescent="0.3">
      <c r="A44" s="18"/>
      <c r="B44" s="1">
        <f t="shared" si="0"/>
        <v>0</v>
      </c>
      <c r="C44" s="19"/>
      <c r="D44" s="66">
        <f t="shared" si="1"/>
        <v>0</v>
      </c>
      <c r="E44"/>
      <c r="F44"/>
      <c r="G44"/>
      <c r="H44"/>
    </row>
    <row r="45" spans="1:8" s="23" customFormat="1" x14ac:dyDescent="0.3">
      <c r="A45" s="18"/>
      <c r="B45" s="1">
        <f t="shared" si="0"/>
        <v>0</v>
      </c>
      <c r="C45" s="19"/>
      <c r="D45" s="66">
        <f t="shared" si="1"/>
        <v>0</v>
      </c>
      <c r="E45"/>
      <c r="F45"/>
      <c r="G45"/>
      <c r="H45"/>
    </row>
    <row r="46" spans="1:8" s="23" customFormat="1" x14ac:dyDescent="0.3">
      <c r="A46" s="18"/>
      <c r="B46" s="1">
        <f t="shared" si="0"/>
        <v>0</v>
      </c>
      <c r="C46" s="19"/>
      <c r="D46" s="66">
        <f t="shared" si="1"/>
        <v>0</v>
      </c>
      <c r="E46"/>
      <c r="F46" s="22"/>
      <c r="G46"/>
      <c r="H46"/>
    </row>
    <row r="47" spans="1:8" s="23" customFormat="1" x14ac:dyDescent="0.3">
      <c r="A47" s="18"/>
      <c r="B47" s="1">
        <f t="shared" si="0"/>
        <v>0</v>
      </c>
      <c r="C47" s="19"/>
      <c r="D47" s="66">
        <f t="shared" si="1"/>
        <v>0</v>
      </c>
      <c r="E47"/>
      <c r="F47"/>
      <c r="G47"/>
      <c r="H47"/>
    </row>
    <row r="48" spans="1:8" s="23" customFormat="1" x14ac:dyDescent="0.3">
      <c r="A48" s="18"/>
      <c r="B48" s="1">
        <f t="shared" si="0"/>
        <v>0</v>
      </c>
      <c r="C48" s="19"/>
      <c r="D48" s="66">
        <f t="shared" si="1"/>
        <v>0</v>
      </c>
      <c r="E48"/>
      <c r="F48"/>
      <c r="G48"/>
      <c r="H48"/>
    </row>
    <row r="49" spans="1:8" s="23" customFormat="1" x14ac:dyDescent="0.3">
      <c r="A49" s="18"/>
      <c r="B49" s="1">
        <f t="shared" si="0"/>
        <v>0</v>
      </c>
      <c r="C49" s="19"/>
      <c r="D49" s="66">
        <f t="shared" si="1"/>
        <v>0</v>
      </c>
      <c r="E49"/>
      <c r="F49"/>
      <c r="G49"/>
      <c r="H49"/>
    </row>
    <row r="50" spans="1:8" s="23" customFormat="1" x14ac:dyDescent="0.3">
      <c r="A50" s="18"/>
      <c r="B50" s="1">
        <f t="shared" si="0"/>
        <v>0</v>
      </c>
      <c r="C50" s="19"/>
      <c r="D50" s="66">
        <f t="shared" si="1"/>
        <v>0</v>
      </c>
      <c r="E50"/>
      <c r="F50"/>
      <c r="G50"/>
      <c r="H50"/>
    </row>
    <row r="51" spans="1:8" s="23" customFormat="1" x14ac:dyDescent="0.3">
      <c r="A51" s="18"/>
      <c r="B51" s="1">
        <f t="shared" si="0"/>
        <v>0</v>
      </c>
      <c r="C51" s="19"/>
      <c r="D51" s="66">
        <f t="shared" si="1"/>
        <v>0</v>
      </c>
      <c r="E51"/>
      <c r="F51"/>
      <c r="G51"/>
      <c r="H51"/>
    </row>
    <row r="52" spans="1:8" s="23" customFormat="1" x14ac:dyDescent="0.3">
      <c r="A52" s="18"/>
      <c r="B52" s="1">
        <f t="shared" si="0"/>
        <v>0</v>
      </c>
      <c r="C52" s="19"/>
      <c r="D52" s="66">
        <f t="shared" si="1"/>
        <v>0</v>
      </c>
      <c r="E52"/>
      <c r="F52"/>
      <c r="G52"/>
      <c r="H52"/>
    </row>
    <row r="53" spans="1:8" s="23" customFormat="1" x14ac:dyDescent="0.3">
      <c r="A53" s="18"/>
      <c r="B53" s="1">
        <f t="shared" si="0"/>
        <v>0</v>
      </c>
      <c r="C53" s="19"/>
      <c r="D53" s="66">
        <f t="shared" si="1"/>
        <v>0</v>
      </c>
      <c r="E53"/>
      <c r="F53"/>
      <c r="G53"/>
      <c r="H53"/>
    </row>
    <row r="54" spans="1:8" s="23" customFormat="1" x14ac:dyDescent="0.3">
      <c r="A54" s="18"/>
      <c r="B54" s="1">
        <f t="shared" si="0"/>
        <v>0</v>
      </c>
      <c r="C54" s="19"/>
      <c r="D54" s="66">
        <f t="shared" si="1"/>
        <v>0</v>
      </c>
      <c r="E54"/>
      <c r="F54"/>
      <c r="G54"/>
      <c r="H54"/>
    </row>
    <row r="55" spans="1:8" s="23" customFormat="1" x14ac:dyDescent="0.3">
      <c r="A55" s="18"/>
      <c r="B55" s="1">
        <f t="shared" si="0"/>
        <v>0</v>
      </c>
      <c r="C55" s="19"/>
      <c r="D55" s="66">
        <f t="shared" si="1"/>
        <v>0</v>
      </c>
      <c r="E55"/>
      <c r="F55"/>
      <c r="G55"/>
      <c r="H55"/>
    </row>
    <row r="56" spans="1:8" s="23" customFormat="1" x14ac:dyDescent="0.3">
      <c r="A56" s="18"/>
      <c r="B56" s="1">
        <f t="shared" si="0"/>
        <v>0</v>
      </c>
      <c r="C56" s="19"/>
      <c r="D56" s="66">
        <f t="shared" si="1"/>
        <v>0</v>
      </c>
      <c r="E56"/>
      <c r="F56"/>
      <c r="G56"/>
      <c r="H56"/>
    </row>
    <row r="57" spans="1:8" s="23" customFormat="1" x14ac:dyDescent="0.3">
      <c r="A57" s="18"/>
      <c r="B57" s="1">
        <f t="shared" si="0"/>
        <v>0</v>
      </c>
      <c r="C57" s="19"/>
      <c r="D57" s="66">
        <f t="shared" si="1"/>
        <v>0</v>
      </c>
      <c r="E57"/>
      <c r="F57" s="22"/>
      <c r="G57"/>
      <c r="H57"/>
    </row>
    <row r="58" spans="1:8" s="23" customFormat="1" x14ac:dyDescent="0.3">
      <c r="A58" s="18"/>
      <c r="B58" s="1">
        <f t="shared" si="0"/>
        <v>0</v>
      </c>
      <c r="C58" s="19"/>
      <c r="D58" s="66">
        <f t="shared" si="1"/>
        <v>0</v>
      </c>
      <c r="E58"/>
      <c r="F58" s="22"/>
      <c r="G58"/>
      <c r="H58"/>
    </row>
    <row r="59" spans="1:8" s="23" customFormat="1" x14ac:dyDescent="0.3">
      <c r="A59" s="18"/>
      <c r="B59" s="1">
        <f t="shared" si="0"/>
        <v>0</v>
      </c>
      <c r="C59" s="19"/>
      <c r="D59" s="66">
        <f t="shared" si="1"/>
        <v>0</v>
      </c>
      <c r="E59"/>
      <c r="F59"/>
      <c r="G59"/>
      <c r="H59"/>
    </row>
    <row r="60" spans="1:8" s="23" customFormat="1" x14ac:dyDescent="0.3">
      <c r="A60" s="18"/>
      <c r="B60" s="1">
        <f t="shared" si="0"/>
        <v>0</v>
      </c>
      <c r="C60" s="19"/>
      <c r="D60" s="66">
        <f t="shared" si="1"/>
        <v>0</v>
      </c>
      <c r="E60"/>
      <c r="F60"/>
      <c r="G60"/>
      <c r="H60"/>
    </row>
    <row r="61" spans="1:8" s="23" customFormat="1" x14ac:dyDescent="0.3">
      <c r="A61" s="18"/>
      <c r="B61" s="1">
        <f t="shared" si="0"/>
        <v>0</v>
      </c>
      <c r="C61" s="19"/>
      <c r="D61" s="66">
        <f t="shared" si="1"/>
        <v>0</v>
      </c>
      <c r="E61"/>
      <c r="F61" s="22"/>
      <c r="G61"/>
      <c r="H61"/>
    </row>
    <row r="62" spans="1:8" s="23" customFormat="1" x14ac:dyDescent="0.3">
      <c r="A62" s="18"/>
      <c r="B62" s="1">
        <f t="shared" si="0"/>
        <v>0</v>
      </c>
      <c r="C62" s="19"/>
      <c r="D62" s="66">
        <f t="shared" si="1"/>
        <v>0</v>
      </c>
      <c r="E62"/>
      <c r="F62" s="22"/>
      <c r="G62"/>
      <c r="H62"/>
    </row>
    <row r="63" spans="1:8" s="23" customFormat="1" x14ac:dyDescent="0.3">
      <c r="A63" s="18"/>
      <c r="B63" s="1">
        <f t="shared" si="0"/>
        <v>0</v>
      </c>
      <c r="C63" s="19"/>
      <c r="D63" s="66">
        <f t="shared" si="1"/>
        <v>0</v>
      </c>
      <c r="E63"/>
      <c r="F63" s="22"/>
      <c r="G63"/>
      <c r="H63"/>
    </row>
    <row r="64" spans="1:8" s="23" customFormat="1" x14ac:dyDescent="0.3">
      <c r="A64" s="18"/>
      <c r="B64" s="1">
        <f t="shared" si="0"/>
        <v>0</v>
      </c>
      <c r="C64" s="19"/>
      <c r="D64" s="66">
        <f t="shared" si="1"/>
        <v>0</v>
      </c>
      <c r="E64"/>
      <c r="F64" s="22"/>
      <c r="G64"/>
      <c r="H64"/>
    </row>
    <row r="65" spans="1:8" s="23" customFormat="1" x14ac:dyDescent="0.3">
      <c r="A65" s="18"/>
      <c r="B65" s="1">
        <f t="shared" si="0"/>
        <v>0</v>
      </c>
      <c r="C65" s="19"/>
      <c r="D65" s="66">
        <f t="shared" si="1"/>
        <v>0</v>
      </c>
      <c r="E65"/>
      <c r="F65"/>
      <c r="G65"/>
      <c r="H65"/>
    </row>
    <row r="66" spans="1:8" s="23" customFormat="1" x14ac:dyDescent="0.3">
      <c r="A66" s="18"/>
      <c r="B66" s="1">
        <f t="shared" si="0"/>
        <v>0</v>
      </c>
      <c r="C66" s="19"/>
      <c r="D66" s="66">
        <f t="shared" si="1"/>
        <v>0</v>
      </c>
      <c r="E66"/>
      <c r="F66"/>
      <c r="G66"/>
      <c r="H66"/>
    </row>
    <row r="67" spans="1:8" s="23" customFormat="1" x14ac:dyDescent="0.3">
      <c r="A67" s="18"/>
      <c r="B67" s="1">
        <f t="shared" si="0"/>
        <v>0</v>
      </c>
      <c r="C67" s="19"/>
      <c r="D67" s="66">
        <f t="shared" si="1"/>
        <v>0</v>
      </c>
      <c r="E67"/>
      <c r="F67"/>
      <c r="G67"/>
      <c r="H67"/>
    </row>
    <row r="68" spans="1:8" s="23" customFormat="1" x14ac:dyDescent="0.3">
      <c r="A68" s="18"/>
      <c r="B68" s="1">
        <f t="shared" ref="B68:B110" si="2">ROUND(IF(A68="",0,DAYS360(A68,C$1)/360),2)</f>
        <v>0</v>
      </c>
      <c r="C68" s="19"/>
      <c r="D68" s="66">
        <f t="shared" ref="D68:D109" si="3">B68*C68</f>
        <v>0</v>
      </c>
      <c r="E68"/>
      <c r="F68"/>
      <c r="G68"/>
      <c r="H68"/>
    </row>
    <row r="69" spans="1:8" s="23" customFormat="1" x14ac:dyDescent="0.3">
      <c r="A69" s="18"/>
      <c r="B69" s="1">
        <f t="shared" si="2"/>
        <v>0</v>
      </c>
      <c r="C69" s="19"/>
      <c r="D69" s="66">
        <f t="shared" si="3"/>
        <v>0</v>
      </c>
      <c r="E69"/>
      <c r="F69"/>
      <c r="G69"/>
      <c r="H69"/>
    </row>
    <row r="70" spans="1:8" s="23" customFormat="1" x14ac:dyDescent="0.3">
      <c r="A70" s="18"/>
      <c r="B70" s="1">
        <f t="shared" si="2"/>
        <v>0</v>
      </c>
      <c r="C70" s="19"/>
      <c r="D70" s="66">
        <f t="shared" si="3"/>
        <v>0</v>
      </c>
      <c r="E70"/>
      <c r="F70" s="22"/>
      <c r="G70"/>
      <c r="H70"/>
    </row>
    <row r="71" spans="1:8" s="23" customFormat="1" x14ac:dyDescent="0.3">
      <c r="A71" s="18"/>
      <c r="B71" s="1">
        <f t="shared" si="2"/>
        <v>0</v>
      </c>
      <c r="C71" s="19"/>
      <c r="D71" s="66">
        <f t="shared" si="3"/>
        <v>0</v>
      </c>
      <c r="E71"/>
      <c r="F71" s="22"/>
      <c r="G71"/>
      <c r="H71"/>
    </row>
    <row r="72" spans="1:8" s="23" customFormat="1" x14ac:dyDescent="0.3">
      <c r="A72" s="18"/>
      <c r="B72" s="1">
        <f t="shared" si="2"/>
        <v>0</v>
      </c>
      <c r="C72" s="19"/>
      <c r="D72" s="66">
        <f t="shared" si="3"/>
        <v>0</v>
      </c>
      <c r="E72"/>
      <c r="F72"/>
      <c r="G72"/>
      <c r="H72"/>
    </row>
    <row r="73" spans="1:8" s="23" customFormat="1" x14ac:dyDescent="0.3">
      <c r="A73" s="18"/>
      <c r="B73" s="1">
        <f t="shared" si="2"/>
        <v>0</v>
      </c>
      <c r="C73" s="19"/>
      <c r="D73" s="66">
        <f t="shared" si="3"/>
        <v>0</v>
      </c>
      <c r="E73"/>
      <c r="F73"/>
      <c r="G73"/>
      <c r="H73"/>
    </row>
    <row r="74" spans="1:8" s="23" customFormat="1" x14ac:dyDescent="0.3">
      <c r="A74" s="18"/>
      <c r="B74" s="1">
        <f t="shared" si="2"/>
        <v>0</v>
      </c>
      <c r="C74" s="19"/>
      <c r="D74" s="66">
        <f t="shared" si="3"/>
        <v>0</v>
      </c>
      <c r="E74"/>
      <c r="F74" s="22"/>
      <c r="G74"/>
      <c r="H74"/>
    </row>
    <row r="75" spans="1:8" s="23" customFormat="1" x14ac:dyDescent="0.3">
      <c r="A75" s="18"/>
      <c r="B75" s="1">
        <f t="shared" si="2"/>
        <v>0</v>
      </c>
      <c r="C75" s="19"/>
      <c r="D75" s="66">
        <f t="shared" si="3"/>
        <v>0</v>
      </c>
      <c r="E75"/>
      <c r="F75"/>
      <c r="G75"/>
      <c r="H75"/>
    </row>
    <row r="76" spans="1:8" s="23" customFormat="1" x14ac:dyDescent="0.3">
      <c r="A76" s="18"/>
      <c r="B76" s="1">
        <f t="shared" si="2"/>
        <v>0</v>
      </c>
      <c r="C76" s="19"/>
      <c r="D76" s="66">
        <f t="shared" si="3"/>
        <v>0</v>
      </c>
      <c r="E76"/>
      <c r="F76"/>
      <c r="G76"/>
      <c r="H76"/>
    </row>
    <row r="77" spans="1:8" s="23" customFormat="1" x14ac:dyDescent="0.3">
      <c r="A77" s="18"/>
      <c r="B77" s="1">
        <f t="shared" si="2"/>
        <v>0</v>
      </c>
      <c r="C77" s="19"/>
      <c r="D77" s="66">
        <f t="shared" si="3"/>
        <v>0</v>
      </c>
      <c r="E77"/>
      <c r="F77"/>
      <c r="G77"/>
      <c r="H77"/>
    </row>
    <row r="78" spans="1:8" s="23" customFormat="1" x14ac:dyDescent="0.3">
      <c r="A78" s="18"/>
      <c r="B78" s="1">
        <f t="shared" si="2"/>
        <v>0</v>
      </c>
      <c r="C78" s="19"/>
      <c r="D78" s="66">
        <f t="shared" si="3"/>
        <v>0</v>
      </c>
      <c r="E78"/>
      <c r="F78"/>
      <c r="G78"/>
      <c r="H78"/>
    </row>
    <row r="79" spans="1:8" s="23" customFormat="1" x14ac:dyDescent="0.3">
      <c r="A79" s="18"/>
      <c r="B79" s="1">
        <f t="shared" si="2"/>
        <v>0</v>
      </c>
      <c r="C79" s="19"/>
      <c r="D79" s="66">
        <f t="shared" si="3"/>
        <v>0</v>
      </c>
      <c r="E79"/>
      <c r="F79"/>
      <c r="G79"/>
      <c r="H79"/>
    </row>
    <row r="80" spans="1:8" s="23" customFormat="1" x14ac:dyDescent="0.3">
      <c r="A80" s="18"/>
      <c r="B80" s="1">
        <f t="shared" si="2"/>
        <v>0</v>
      </c>
      <c r="C80" s="19"/>
      <c r="D80" s="66">
        <f t="shared" si="3"/>
        <v>0</v>
      </c>
      <c r="E80"/>
      <c r="F80"/>
      <c r="G80"/>
      <c r="H80"/>
    </row>
    <row r="81" spans="1:8" s="23" customFormat="1" x14ac:dyDescent="0.3">
      <c r="A81" s="18"/>
      <c r="B81" s="1">
        <f t="shared" si="2"/>
        <v>0</v>
      </c>
      <c r="C81" s="19"/>
      <c r="D81" s="66">
        <f t="shared" si="3"/>
        <v>0</v>
      </c>
      <c r="E81"/>
      <c r="F81"/>
      <c r="G81"/>
      <c r="H81"/>
    </row>
    <row r="82" spans="1:8" s="23" customFormat="1" x14ac:dyDescent="0.3">
      <c r="A82" s="18"/>
      <c r="B82" s="1">
        <f t="shared" si="2"/>
        <v>0</v>
      </c>
      <c r="C82" s="19"/>
      <c r="D82" s="66">
        <f t="shared" si="3"/>
        <v>0</v>
      </c>
      <c r="E82"/>
      <c r="F82"/>
      <c r="G82"/>
      <c r="H82"/>
    </row>
    <row r="83" spans="1:8" s="23" customFormat="1" x14ac:dyDescent="0.3">
      <c r="A83" s="18"/>
      <c r="B83" s="1">
        <f t="shared" si="2"/>
        <v>0</v>
      </c>
      <c r="C83" s="19"/>
      <c r="D83" s="66">
        <f t="shared" si="3"/>
        <v>0</v>
      </c>
      <c r="E83"/>
      <c r="F83"/>
      <c r="G83"/>
      <c r="H83"/>
    </row>
    <row r="84" spans="1:8" s="23" customFormat="1" x14ac:dyDescent="0.3">
      <c r="A84" s="18"/>
      <c r="B84" s="1">
        <f t="shared" si="2"/>
        <v>0</v>
      </c>
      <c r="C84" s="19"/>
      <c r="D84" s="66">
        <f t="shared" si="3"/>
        <v>0</v>
      </c>
      <c r="E84"/>
      <c r="F84"/>
      <c r="G84"/>
      <c r="H84"/>
    </row>
    <row r="85" spans="1:8" s="23" customFormat="1" x14ac:dyDescent="0.3">
      <c r="A85" s="18"/>
      <c r="B85" s="1">
        <f t="shared" si="2"/>
        <v>0</v>
      </c>
      <c r="C85" s="19"/>
      <c r="D85" s="66">
        <f t="shared" si="3"/>
        <v>0</v>
      </c>
      <c r="E85"/>
      <c r="F85" s="22"/>
      <c r="G85"/>
      <c r="H85"/>
    </row>
    <row r="86" spans="1:8" s="23" customFormat="1" x14ac:dyDescent="0.3">
      <c r="A86" s="18"/>
      <c r="B86" s="1">
        <f t="shared" si="2"/>
        <v>0</v>
      </c>
      <c r="C86" s="19"/>
      <c r="D86" s="66">
        <f t="shared" si="3"/>
        <v>0</v>
      </c>
      <c r="E86"/>
      <c r="F86"/>
      <c r="G86"/>
      <c r="H86"/>
    </row>
    <row r="87" spans="1:8" s="23" customFormat="1" x14ac:dyDescent="0.3">
      <c r="A87" s="18"/>
      <c r="B87" s="1">
        <f t="shared" si="2"/>
        <v>0</v>
      </c>
      <c r="C87" s="19"/>
      <c r="D87" s="66">
        <f t="shared" si="3"/>
        <v>0</v>
      </c>
      <c r="E87"/>
      <c r="F87"/>
      <c r="G87"/>
      <c r="H87"/>
    </row>
    <row r="88" spans="1:8" s="23" customFormat="1" x14ac:dyDescent="0.3">
      <c r="A88" s="18"/>
      <c r="B88" s="1">
        <f t="shared" si="2"/>
        <v>0</v>
      </c>
      <c r="C88" s="19"/>
      <c r="D88" s="66">
        <f t="shared" si="3"/>
        <v>0</v>
      </c>
      <c r="E88"/>
      <c r="F88"/>
      <c r="G88"/>
      <c r="H88"/>
    </row>
    <row r="89" spans="1:8" s="23" customFormat="1" x14ac:dyDescent="0.3">
      <c r="A89" s="18"/>
      <c r="B89" s="1">
        <f t="shared" si="2"/>
        <v>0</v>
      </c>
      <c r="C89" s="19"/>
      <c r="D89" s="66">
        <f t="shared" si="3"/>
        <v>0</v>
      </c>
      <c r="E89"/>
      <c r="F89"/>
      <c r="G89"/>
      <c r="H89"/>
    </row>
    <row r="90" spans="1:8" s="23" customFormat="1" x14ac:dyDescent="0.3">
      <c r="A90" s="18"/>
      <c r="B90" s="1">
        <f t="shared" si="2"/>
        <v>0</v>
      </c>
      <c r="C90" s="19"/>
      <c r="D90" s="66">
        <f t="shared" si="3"/>
        <v>0</v>
      </c>
      <c r="E90"/>
      <c r="F90"/>
      <c r="G90"/>
      <c r="H90"/>
    </row>
    <row r="91" spans="1:8" s="23" customFormat="1" x14ac:dyDescent="0.3">
      <c r="A91" s="18"/>
      <c r="B91" s="1">
        <f t="shared" si="2"/>
        <v>0</v>
      </c>
      <c r="C91" s="19"/>
      <c r="D91" s="66">
        <f t="shared" si="3"/>
        <v>0</v>
      </c>
      <c r="E91"/>
      <c r="F91"/>
      <c r="G91"/>
      <c r="H91"/>
    </row>
    <row r="92" spans="1:8" s="23" customFormat="1" x14ac:dyDescent="0.3">
      <c r="A92" s="18"/>
      <c r="B92" s="1">
        <f t="shared" si="2"/>
        <v>0</v>
      </c>
      <c r="C92" s="19"/>
      <c r="D92" s="66">
        <f t="shared" si="3"/>
        <v>0</v>
      </c>
      <c r="E92"/>
      <c r="F92"/>
      <c r="G92"/>
      <c r="H92"/>
    </row>
    <row r="93" spans="1:8" s="23" customFormat="1" x14ac:dyDescent="0.3">
      <c r="A93" s="18"/>
      <c r="B93" s="1">
        <f t="shared" si="2"/>
        <v>0</v>
      </c>
      <c r="C93" s="19"/>
      <c r="D93" s="66">
        <f t="shared" si="3"/>
        <v>0</v>
      </c>
      <c r="E93"/>
      <c r="F93"/>
      <c r="G93"/>
      <c r="H93"/>
    </row>
    <row r="94" spans="1:8" s="23" customFormat="1" x14ac:dyDescent="0.3">
      <c r="A94" s="18"/>
      <c r="B94" s="1">
        <f t="shared" si="2"/>
        <v>0</v>
      </c>
      <c r="C94" s="19"/>
      <c r="D94" s="66">
        <f t="shared" si="3"/>
        <v>0</v>
      </c>
      <c r="E94"/>
      <c r="F94"/>
      <c r="G94"/>
      <c r="H94"/>
    </row>
    <row r="95" spans="1:8" s="23" customFormat="1" x14ac:dyDescent="0.3">
      <c r="A95" s="18"/>
      <c r="B95" s="1">
        <f t="shared" si="2"/>
        <v>0</v>
      </c>
      <c r="C95" s="19"/>
      <c r="D95" s="66">
        <f t="shared" si="3"/>
        <v>0</v>
      </c>
      <c r="E95"/>
      <c r="F95"/>
      <c r="G95"/>
      <c r="H95"/>
    </row>
    <row r="96" spans="1:8" s="23" customFormat="1" x14ac:dyDescent="0.3">
      <c r="A96" s="18"/>
      <c r="B96" s="1">
        <f t="shared" si="2"/>
        <v>0</v>
      </c>
      <c r="C96" s="19"/>
      <c r="D96" s="66">
        <f t="shared" si="3"/>
        <v>0</v>
      </c>
      <c r="E96"/>
      <c r="F96" s="22"/>
      <c r="G96"/>
      <c r="H96"/>
    </row>
    <row r="97" spans="1:8" s="23" customFormat="1" x14ac:dyDescent="0.3">
      <c r="A97" s="18"/>
      <c r="B97" s="1">
        <f t="shared" si="2"/>
        <v>0</v>
      </c>
      <c r="C97" s="19"/>
      <c r="D97" s="66">
        <f t="shared" si="3"/>
        <v>0</v>
      </c>
      <c r="E97"/>
      <c r="F97" s="22"/>
      <c r="G97"/>
      <c r="H97"/>
    </row>
    <row r="98" spans="1:8" s="23" customFormat="1" x14ac:dyDescent="0.3">
      <c r="A98" s="18"/>
      <c r="B98" s="1">
        <f t="shared" si="2"/>
        <v>0</v>
      </c>
      <c r="C98" s="19"/>
      <c r="D98" s="66">
        <f t="shared" si="3"/>
        <v>0</v>
      </c>
      <c r="E98"/>
      <c r="F98"/>
      <c r="G98"/>
      <c r="H98"/>
    </row>
    <row r="99" spans="1:8" s="23" customFormat="1" x14ac:dyDescent="0.3">
      <c r="A99" s="18"/>
      <c r="B99" s="1">
        <f t="shared" si="2"/>
        <v>0</v>
      </c>
      <c r="C99" s="19"/>
      <c r="D99" s="66">
        <f t="shared" si="3"/>
        <v>0</v>
      </c>
      <c r="E99"/>
      <c r="F99"/>
      <c r="G99"/>
      <c r="H99"/>
    </row>
    <row r="100" spans="1:8" s="23" customFormat="1" x14ac:dyDescent="0.3">
      <c r="A100" s="18"/>
      <c r="B100" s="1">
        <f t="shared" si="2"/>
        <v>0</v>
      </c>
      <c r="C100" s="19"/>
      <c r="D100" s="66">
        <f t="shared" si="3"/>
        <v>0</v>
      </c>
      <c r="E100"/>
      <c r="F100" s="22"/>
      <c r="G100"/>
      <c r="H100"/>
    </row>
    <row r="101" spans="1:8" s="23" customFormat="1" x14ac:dyDescent="0.3">
      <c r="A101" s="18"/>
      <c r="B101" s="1">
        <f t="shared" si="2"/>
        <v>0</v>
      </c>
      <c r="C101" s="19"/>
      <c r="D101" s="66">
        <f t="shared" si="3"/>
        <v>0</v>
      </c>
      <c r="E101"/>
      <c r="F101" s="22"/>
      <c r="G101"/>
      <c r="H101"/>
    </row>
    <row r="102" spans="1:8" s="23" customFormat="1" x14ac:dyDescent="0.3">
      <c r="A102" s="18"/>
      <c r="B102" s="1">
        <f t="shared" si="2"/>
        <v>0</v>
      </c>
      <c r="C102" s="19"/>
      <c r="D102" s="66">
        <f t="shared" si="3"/>
        <v>0</v>
      </c>
      <c r="E102"/>
      <c r="F102" s="22"/>
      <c r="G102"/>
      <c r="H102"/>
    </row>
    <row r="103" spans="1:8" s="23" customFormat="1" x14ac:dyDescent="0.3">
      <c r="A103" s="18"/>
      <c r="B103" s="1">
        <f t="shared" si="2"/>
        <v>0</v>
      </c>
      <c r="C103" s="19"/>
      <c r="D103" s="66">
        <f t="shared" si="3"/>
        <v>0</v>
      </c>
      <c r="E103"/>
      <c r="F103" s="22"/>
      <c r="G103"/>
      <c r="H103"/>
    </row>
    <row r="104" spans="1:8" s="23" customFormat="1" x14ac:dyDescent="0.3">
      <c r="A104" s="18"/>
      <c r="B104" s="1">
        <f t="shared" si="2"/>
        <v>0</v>
      </c>
      <c r="C104" s="19"/>
      <c r="D104" s="66">
        <f t="shared" si="3"/>
        <v>0</v>
      </c>
      <c r="E104"/>
      <c r="F104"/>
      <c r="G104"/>
      <c r="H104"/>
    </row>
    <row r="105" spans="1:8" s="23" customFormat="1" x14ac:dyDescent="0.3">
      <c r="A105" s="18"/>
      <c r="B105" s="1">
        <f t="shared" si="2"/>
        <v>0</v>
      </c>
      <c r="C105" s="19"/>
      <c r="D105" s="66">
        <f t="shared" si="3"/>
        <v>0</v>
      </c>
      <c r="E105"/>
      <c r="F105"/>
      <c r="G105"/>
      <c r="H105"/>
    </row>
    <row r="106" spans="1:8" s="23" customFormat="1" x14ac:dyDescent="0.3">
      <c r="A106" s="18"/>
      <c r="B106" s="1">
        <f t="shared" si="2"/>
        <v>0</v>
      </c>
      <c r="C106" s="19"/>
      <c r="D106" s="66">
        <f t="shared" si="3"/>
        <v>0</v>
      </c>
      <c r="E106"/>
      <c r="F106"/>
      <c r="G106"/>
      <c r="H106"/>
    </row>
    <row r="107" spans="1:8" s="23" customFormat="1" x14ac:dyDescent="0.3">
      <c r="A107" s="18"/>
      <c r="B107" s="1">
        <f t="shared" si="2"/>
        <v>0</v>
      </c>
      <c r="C107" s="19"/>
      <c r="D107" s="66">
        <f t="shared" si="3"/>
        <v>0</v>
      </c>
      <c r="E107"/>
      <c r="F107"/>
      <c r="G107"/>
      <c r="H107"/>
    </row>
    <row r="108" spans="1:8" s="23" customFormat="1" x14ac:dyDescent="0.3">
      <c r="A108" s="18"/>
      <c r="B108" s="1">
        <f t="shared" si="2"/>
        <v>0</v>
      </c>
      <c r="C108" s="19"/>
      <c r="D108" s="66">
        <f t="shared" si="3"/>
        <v>0</v>
      </c>
      <c r="E108"/>
      <c r="F108"/>
      <c r="G108"/>
      <c r="H108"/>
    </row>
    <row r="109" spans="1:8" s="23" customFormat="1" x14ac:dyDescent="0.3">
      <c r="A109" s="18"/>
      <c r="B109" s="1">
        <f t="shared" si="2"/>
        <v>0</v>
      </c>
      <c r="C109" s="19"/>
      <c r="D109" s="66">
        <f t="shared" si="3"/>
        <v>0</v>
      </c>
      <c r="E109"/>
      <c r="F109"/>
      <c r="G109"/>
      <c r="H109"/>
    </row>
    <row r="110" spans="1:8" s="23" customFormat="1" x14ac:dyDescent="0.3">
      <c r="A110"/>
      <c r="B110" s="1">
        <f t="shared" si="2"/>
        <v>0</v>
      </c>
      <c r="C110" s="1">
        <f>SUM(C3:C109)</f>
        <v>0</v>
      </c>
      <c r="D110" s="66">
        <f>SUM(D3:D109)</f>
        <v>0</v>
      </c>
      <c r="E110"/>
      <c r="F110"/>
      <c r="G110"/>
      <c r="H110"/>
    </row>
    <row r="111" spans="1:8" s="23" customFormat="1" x14ac:dyDescent="0.3">
      <c r="A111" s="88" t="s">
        <v>94</v>
      </c>
      <c r="B111" s="88"/>
      <c r="C111" s="63" t="e">
        <f>D110/C110</f>
        <v>#DIV/0!</v>
      </c>
      <c r="D111"/>
      <c r="E111"/>
      <c r="F111"/>
      <c r="G111"/>
      <c r="H111"/>
    </row>
  </sheetData>
  <sheetProtection algorithmName="SHA-512" hashValue="Bj9jh9SgAhtj/qBar0vyI2OazEgS8nVM9VVSJMve4xp56wvzGotjUw8FRasVcw5jQD95K22ky1eR+V4WTUKSHg==" saltValue="uAvYnf7tVDWoKuktKPaPKA==" spinCount="100000" sheet="1" objects="1" scenarios="1" selectLockedCells="1"/>
  <mergeCells count="1">
    <mergeCell ref="A111:B1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5" customFormat="1" x14ac:dyDescent="0.3">
      <c r="A1" s="7" t="s">
        <v>53</v>
      </c>
      <c r="B1" s="7"/>
      <c r="C1" s="8">
        <v>44562</v>
      </c>
      <c r="D1" s="7"/>
      <c r="E1" s="7"/>
      <c r="F1" s="7"/>
      <c r="G1" s="7"/>
      <c r="H1" s="7"/>
    </row>
    <row r="2" spans="1:8" s="23" customFormat="1" x14ac:dyDescent="0.3">
      <c r="A2" s="4" t="s">
        <v>54</v>
      </c>
      <c r="B2" s="4" t="s">
        <v>55</v>
      </c>
      <c r="C2" s="4" t="s">
        <v>56</v>
      </c>
      <c r="D2" s="4" t="s">
        <v>57</v>
      </c>
      <c r="E2"/>
      <c r="F2"/>
      <c r="G2"/>
      <c r="H2"/>
    </row>
    <row r="3" spans="1:8" s="23" customFormat="1" x14ac:dyDescent="0.3">
      <c r="A3" s="18"/>
      <c r="B3" s="1">
        <f>ROUND(IF(A3="",0,DAYS360(A3,C$1)/360),2)</f>
        <v>0</v>
      </c>
      <c r="C3" s="19"/>
      <c r="D3" s="66">
        <f>B3*C3</f>
        <v>0</v>
      </c>
      <c r="E3"/>
      <c r="F3"/>
      <c r="G3"/>
      <c r="H3"/>
    </row>
    <row r="4" spans="1:8" s="23" customFormat="1" x14ac:dyDescent="0.3">
      <c r="A4" s="18"/>
      <c r="B4" s="1">
        <f t="shared" ref="B4:B67" si="0">ROUND(IF(A4="",0,DAYS360(A4,C$1)/360),2)</f>
        <v>0</v>
      </c>
      <c r="C4" s="19"/>
      <c r="D4" s="66">
        <f>B4*C4</f>
        <v>0</v>
      </c>
      <c r="E4"/>
      <c r="F4"/>
      <c r="G4"/>
      <c r="H4"/>
    </row>
    <row r="5" spans="1:8" s="23" customFormat="1" x14ac:dyDescent="0.3">
      <c r="A5" s="18"/>
      <c r="B5" s="1">
        <f t="shared" si="0"/>
        <v>0</v>
      </c>
      <c r="C5" s="19"/>
      <c r="D5" s="66">
        <f t="shared" ref="D5:D68" si="1">B5*C5</f>
        <v>0</v>
      </c>
      <c r="E5"/>
      <c r="F5"/>
      <c r="G5"/>
      <c r="H5"/>
    </row>
    <row r="6" spans="1:8" s="23" customFormat="1" x14ac:dyDescent="0.3">
      <c r="A6" s="18"/>
      <c r="B6" s="1">
        <f t="shared" si="0"/>
        <v>0</v>
      </c>
      <c r="C6" s="19"/>
      <c r="D6" s="66">
        <f t="shared" si="1"/>
        <v>0</v>
      </c>
      <c r="E6"/>
      <c r="F6" s="22"/>
      <c r="G6"/>
      <c r="H6"/>
    </row>
    <row r="7" spans="1:8" s="23" customFormat="1" x14ac:dyDescent="0.3">
      <c r="A7" s="18"/>
      <c r="B7" s="1">
        <f t="shared" si="0"/>
        <v>0</v>
      </c>
      <c r="C7" s="19"/>
      <c r="D7" s="66">
        <f t="shared" si="1"/>
        <v>0</v>
      </c>
      <c r="E7"/>
      <c r="F7" s="22"/>
      <c r="G7"/>
      <c r="H7"/>
    </row>
    <row r="8" spans="1:8" s="23" customFormat="1" x14ac:dyDescent="0.3">
      <c r="A8" s="18"/>
      <c r="B8" s="1">
        <f t="shared" si="0"/>
        <v>0</v>
      </c>
      <c r="C8" s="19"/>
      <c r="D8" s="66">
        <f t="shared" si="1"/>
        <v>0</v>
      </c>
      <c r="E8"/>
      <c r="F8"/>
      <c r="G8"/>
      <c r="H8"/>
    </row>
    <row r="9" spans="1:8" s="23" customFormat="1" x14ac:dyDescent="0.3">
      <c r="A9" s="18"/>
      <c r="B9" s="1">
        <f t="shared" si="0"/>
        <v>0</v>
      </c>
      <c r="C9" s="19"/>
      <c r="D9" s="66">
        <f t="shared" si="1"/>
        <v>0</v>
      </c>
      <c r="E9"/>
      <c r="F9"/>
      <c r="G9"/>
      <c r="H9"/>
    </row>
    <row r="10" spans="1:8" s="23" customFormat="1" x14ac:dyDescent="0.3">
      <c r="A10" s="18"/>
      <c r="B10" s="1">
        <f t="shared" si="0"/>
        <v>0</v>
      </c>
      <c r="C10" s="19"/>
      <c r="D10" s="66">
        <f t="shared" si="1"/>
        <v>0</v>
      </c>
      <c r="E10"/>
      <c r="F10" s="22"/>
      <c r="G10"/>
      <c r="H10"/>
    </row>
    <row r="11" spans="1:8" s="23" customFormat="1" x14ac:dyDescent="0.3">
      <c r="A11" s="18"/>
      <c r="B11" s="1">
        <f t="shared" si="0"/>
        <v>0</v>
      </c>
      <c r="C11" s="19"/>
      <c r="D11" s="66">
        <f t="shared" si="1"/>
        <v>0</v>
      </c>
      <c r="E11"/>
      <c r="F11"/>
      <c r="G11"/>
      <c r="H11"/>
    </row>
    <row r="12" spans="1:8" s="23" customFormat="1" x14ac:dyDescent="0.3">
      <c r="A12" s="18"/>
      <c r="B12" s="1">
        <f t="shared" si="0"/>
        <v>0</v>
      </c>
      <c r="C12" s="19"/>
      <c r="D12" s="66">
        <f t="shared" si="1"/>
        <v>0</v>
      </c>
      <c r="E12"/>
      <c r="F12"/>
      <c r="G12"/>
      <c r="H12"/>
    </row>
    <row r="13" spans="1:8" s="23" customFormat="1" x14ac:dyDescent="0.3">
      <c r="A13" s="18"/>
      <c r="B13" s="1">
        <f t="shared" si="0"/>
        <v>0</v>
      </c>
      <c r="C13" s="19"/>
      <c r="D13" s="66">
        <f t="shared" si="1"/>
        <v>0</v>
      </c>
      <c r="E13"/>
      <c r="F13"/>
      <c r="G13"/>
      <c r="H13"/>
    </row>
    <row r="14" spans="1:8" s="23" customFormat="1" x14ac:dyDescent="0.3">
      <c r="A14" s="18"/>
      <c r="B14" s="1">
        <f t="shared" si="0"/>
        <v>0</v>
      </c>
      <c r="C14" s="19"/>
      <c r="D14" s="66">
        <f t="shared" si="1"/>
        <v>0</v>
      </c>
      <c r="E14"/>
      <c r="F14"/>
      <c r="G14"/>
      <c r="H14"/>
    </row>
    <row r="15" spans="1:8" s="23" customFormat="1" x14ac:dyDescent="0.3">
      <c r="A15" s="18"/>
      <c r="B15" s="1">
        <f t="shared" si="0"/>
        <v>0</v>
      </c>
      <c r="C15" s="19"/>
      <c r="D15" s="66">
        <f t="shared" si="1"/>
        <v>0</v>
      </c>
      <c r="E15"/>
      <c r="F15"/>
      <c r="G15"/>
      <c r="H15"/>
    </row>
    <row r="16" spans="1:8" s="23" customFormat="1" x14ac:dyDescent="0.3">
      <c r="A16" s="18"/>
      <c r="B16" s="1">
        <f t="shared" si="0"/>
        <v>0</v>
      </c>
      <c r="C16" s="19"/>
      <c r="D16" s="66">
        <f t="shared" si="1"/>
        <v>0</v>
      </c>
      <c r="E16"/>
      <c r="F16"/>
      <c r="G16"/>
      <c r="H16"/>
    </row>
    <row r="17" spans="1:8" s="23" customFormat="1" x14ac:dyDescent="0.3">
      <c r="A17" s="18"/>
      <c r="B17" s="1">
        <f t="shared" si="0"/>
        <v>0</v>
      </c>
      <c r="C17" s="19"/>
      <c r="D17" s="66">
        <f t="shared" si="1"/>
        <v>0</v>
      </c>
      <c r="E17"/>
      <c r="F17"/>
      <c r="G17"/>
      <c r="H17"/>
    </row>
    <row r="18" spans="1:8" s="23" customFormat="1" x14ac:dyDescent="0.3">
      <c r="A18" s="18"/>
      <c r="B18" s="1">
        <f t="shared" si="0"/>
        <v>0</v>
      </c>
      <c r="C18" s="19"/>
      <c r="D18" s="66">
        <f t="shared" si="1"/>
        <v>0</v>
      </c>
      <c r="E18"/>
      <c r="F18"/>
      <c r="G18"/>
      <c r="H18"/>
    </row>
    <row r="19" spans="1:8" s="23" customFormat="1" x14ac:dyDescent="0.3">
      <c r="A19" s="18"/>
      <c r="B19" s="1">
        <f t="shared" si="0"/>
        <v>0</v>
      </c>
      <c r="C19" s="19"/>
      <c r="D19" s="66">
        <f t="shared" si="1"/>
        <v>0</v>
      </c>
      <c r="E19"/>
      <c r="F19"/>
      <c r="G19"/>
      <c r="H19"/>
    </row>
    <row r="20" spans="1:8" s="23" customFormat="1" x14ac:dyDescent="0.3">
      <c r="A20" s="18"/>
      <c r="B20" s="1">
        <f t="shared" si="0"/>
        <v>0</v>
      </c>
      <c r="C20" s="19"/>
      <c r="D20" s="66">
        <f t="shared" si="1"/>
        <v>0</v>
      </c>
      <c r="E20"/>
      <c r="F20"/>
      <c r="G20"/>
      <c r="H20"/>
    </row>
    <row r="21" spans="1:8" s="23" customFormat="1" x14ac:dyDescent="0.3">
      <c r="A21" s="18"/>
      <c r="B21" s="1">
        <f t="shared" si="0"/>
        <v>0</v>
      </c>
      <c r="C21" s="19"/>
      <c r="D21" s="66">
        <f t="shared" si="1"/>
        <v>0</v>
      </c>
      <c r="E21"/>
      <c r="F21" s="22"/>
      <c r="G21"/>
      <c r="H21"/>
    </row>
    <row r="22" spans="1:8" s="23" customFormat="1" x14ac:dyDescent="0.3">
      <c r="A22" s="18"/>
      <c r="B22" s="1">
        <f t="shared" si="0"/>
        <v>0</v>
      </c>
      <c r="C22" s="19"/>
      <c r="D22" s="66">
        <f t="shared" si="1"/>
        <v>0</v>
      </c>
      <c r="E22"/>
      <c r="F22" s="22"/>
      <c r="G22"/>
      <c r="H22"/>
    </row>
    <row r="23" spans="1:8" s="23" customFormat="1" x14ac:dyDescent="0.3">
      <c r="A23" s="18"/>
      <c r="B23" s="1">
        <f t="shared" si="0"/>
        <v>0</v>
      </c>
      <c r="C23" s="19"/>
      <c r="D23" s="66">
        <f t="shared" si="1"/>
        <v>0</v>
      </c>
      <c r="E23"/>
      <c r="F23"/>
      <c r="G23"/>
      <c r="H23"/>
    </row>
    <row r="24" spans="1:8" s="23" customFormat="1" x14ac:dyDescent="0.3">
      <c r="A24" s="18"/>
      <c r="B24" s="1">
        <f t="shared" si="0"/>
        <v>0</v>
      </c>
      <c r="C24" s="19"/>
      <c r="D24" s="66">
        <f t="shared" si="1"/>
        <v>0</v>
      </c>
      <c r="E24"/>
      <c r="F24"/>
      <c r="G24"/>
      <c r="H24"/>
    </row>
    <row r="25" spans="1:8" s="23" customFormat="1" x14ac:dyDescent="0.3">
      <c r="A25" s="18"/>
      <c r="B25" s="1">
        <f t="shared" si="0"/>
        <v>0</v>
      </c>
      <c r="C25" s="19"/>
      <c r="D25" s="66">
        <f t="shared" si="1"/>
        <v>0</v>
      </c>
      <c r="E25"/>
      <c r="F25" s="22"/>
      <c r="G25"/>
      <c r="H25"/>
    </row>
    <row r="26" spans="1:8" s="23" customFormat="1" x14ac:dyDescent="0.3">
      <c r="A26" s="18"/>
      <c r="B26" s="1">
        <f t="shared" si="0"/>
        <v>0</v>
      </c>
      <c r="C26" s="19"/>
      <c r="D26" s="66">
        <f t="shared" si="1"/>
        <v>0</v>
      </c>
      <c r="E26"/>
      <c r="F26" s="22"/>
      <c r="G26"/>
      <c r="H26"/>
    </row>
    <row r="27" spans="1:8" s="23" customFormat="1" x14ac:dyDescent="0.3">
      <c r="A27" s="18"/>
      <c r="B27" s="1">
        <f t="shared" si="0"/>
        <v>0</v>
      </c>
      <c r="C27" s="19"/>
      <c r="D27" s="66">
        <f t="shared" si="1"/>
        <v>0</v>
      </c>
      <c r="E27"/>
      <c r="F27" s="22"/>
      <c r="G27"/>
      <c r="H27"/>
    </row>
    <row r="28" spans="1:8" s="23" customFormat="1" x14ac:dyDescent="0.3">
      <c r="A28" s="18"/>
      <c r="B28" s="1">
        <f t="shared" si="0"/>
        <v>0</v>
      </c>
      <c r="C28" s="19"/>
      <c r="D28" s="66">
        <f t="shared" si="1"/>
        <v>0</v>
      </c>
      <c r="E28"/>
      <c r="F28" s="22"/>
      <c r="G28"/>
      <c r="H28"/>
    </row>
    <row r="29" spans="1:8" s="23" customFormat="1" x14ac:dyDescent="0.3">
      <c r="A29" s="18"/>
      <c r="B29" s="1">
        <f t="shared" si="0"/>
        <v>0</v>
      </c>
      <c r="C29" s="19"/>
      <c r="D29" s="66">
        <f t="shared" si="1"/>
        <v>0</v>
      </c>
      <c r="E29"/>
      <c r="F29"/>
      <c r="G29"/>
      <c r="H29"/>
    </row>
    <row r="30" spans="1:8" s="23" customFormat="1" x14ac:dyDescent="0.3">
      <c r="A30" s="18"/>
      <c r="B30" s="1">
        <f t="shared" si="0"/>
        <v>0</v>
      </c>
      <c r="C30" s="19"/>
      <c r="D30" s="66">
        <f t="shared" si="1"/>
        <v>0</v>
      </c>
      <c r="E30"/>
      <c r="F30"/>
      <c r="G30"/>
      <c r="H30"/>
    </row>
    <row r="31" spans="1:8" s="23" customFormat="1" x14ac:dyDescent="0.3">
      <c r="A31" s="18"/>
      <c r="B31" s="1">
        <f t="shared" si="0"/>
        <v>0</v>
      </c>
      <c r="C31" s="19"/>
      <c r="D31" s="66">
        <f t="shared" si="1"/>
        <v>0</v>
      </c>
      <c r="E31"/>
      <c r="F31"/>
      <c r="G31"/>
      <c r="H31"/>
    </row>
    <row r="32" spans="1:8" s="23" customFormat="1" x14ac:dyDescent="0.3">
      <c r="A32" s="18"/>
      <c r="B32" s="1">
        <f t="shared" si="0"/>
        <v>0</v>
      </c>
      <c r="C32" s="19"/>
      <c r="D32" s="66">
        <f t="shared" si="1"/>
        <v>0</v>
      </c>
      <c r="E32"/>
      <c r="F32"/>
      <c r="G32"/>
      <c r="H32"/>
    </row>
    <row r="33" spans="1:8" s="23" customFormat="1" x14ac:dyDescent="0.3">
      <c r="A33" s="18"/>
      <c r="B33" s="1">
        <f t="shared" si="0"/>
        <v>0</v>
      </c>
      <c r="C33" s="19"/>
      <c r="D33" s="66">
        <f t="shared" si="1"/>
        <v>0</v>
      </c>
      <c r="E33"/>
      <c r="F33"/>
      <c r="G33"/>
      <c r="H33"/>
    </row>
    <row r="34" spans="1:8" s="23" customFormat="1" x14ac:dyDescent="0.3">
      <c r="A34" s="18"/>
      <c r="B34" s="1">
        <f t="shared" si="0"/>
        <v>0</v>
      </c>
      <c r="C34" s="19"/>
      <c r="D34" s="66">
        <f t="shared" si="1"/>
        <v>0</v>
      </c>
      <c r="E34"/>
      <c r="F34" s="22"/>
      <c r="G34"/>
      <c r="H34"/>
    </row>
    <row r="35" spans="1:8" s="23" customFormat="1" x14ac:dyDescent="0.3">
      <c r="A35" s="18"/>
      <c r="B35" s="1">
        <f t="shared" si="0"/>
        <v>0</v>
      </c>
      <c r="C35" s="19"/>
      <c r="D35" s="66">
        <f t="shared" si="1"/>
        <v>0</v>
      </c>
      <c r="E35"/>
      <c r="F35" s="22"/>
      <c r="G35"/>
      <c r="H35"/>
    </row>
    <row r="36" spans="1:8" s="23" customFormat="1" x14ac:dyDescent="0.3">
      <c r="A36" s="18"/>
      <c r="B36" s="1">
        <f t="shared" si="0"/>
        <v>0</v>
      </c>
      <c r="C36" s="19"/>
      <c r="D36" s="66">
        <f t="shared" si="1"/>
        <v>0</v>
      </c>
      <c r="E36"/>
      <c r="F36"/>
      <c r="G36"/>
      <c r="H36"/>
    </row>
    <row r="37" spans="1:8" s="23" customFormat="1" x14ac:dyDescent="0.3">
      <c r="A37" s="18"/>
      <c r="B37" s="1">
        <f t="shared" si="0"/>
        <v>0</v>
      </c>
      <c r="C37" s="19"/>
      <c r="D37" s="66">
        <f t="shared" si="1"/>
        <v>0</v>
      </c>
      <c r="E37"/>
      <c r="F37"/>
      <c r="G37"/>
      <c r="H37"/>
    </row>
    <row r="38" spans="1:8" s="23" customFormat="1" x14ac:dyDescent="0.3">
      <c r="A38" s="18"/>
      <c r="B38" s="1">
        <f t="shared" si="0"/>
        <v>0</v>
      </c>
      <c r="C38" s="19"/>
      <c r="D38" s="66">
        <f t="shared" si="1"/>
        <v>0</v>
      </c>
      <c r="E38"/>
      <c r="F38" s="22"/>
      <c r="G38"/>
      <c r="H38"/>
    </row>
    <row r="39" spans="1:8" s="23" customFormat="1" x14ac:dyDescent="0.3">
      <c r="A39" s="18"/>
      <c r="B39" s="1">
        <f t="shared" si="0"/>
        <v>0</v>
      </c>
      <c r="C39" s="19"/>
      <c r="D39" s="66">
        <f t="shared" si="1"/>
        <v>0</v>
      </c>
      <c r="E39"/>
      <c r="F39"/>
      <c r="G39"/>
      <c r="H39"/>
    </row>
    <row r="40" spans="1:8" s="23" customFormat="1" x14ac:dyDescent="0.3">
      <c r="A40" s="18"/>
      <c r="B40" s="1">
        <f t="shared" si="0"/>
        <v>0</v>
      </c>
      <c r="C40" s="19"/>
      <c r="D40" s="66">
        <f t="shared" si="1"/>
        <v>0</v>
      </c>
      <c r="E40"/>
      <c r="F40"/>
      <c r="G40"/>
      <c r="H40"/>
    </row>
    <row r="41" spans="1:8" s="23" customFormat="1" x14ac:dyDescent="0.3">
      <c r="A41" s="18"/>
      <c r="B41" s="1">
        <f t="shared" si="0"/>
        <v>0</v>
      </c>
      <c r="C41" s="19"/>
      <c r="D41" s="66">
        <f t="shared" si="1"/>
        <v>0</v>
      </c>
      <c r="E41"/>
      <c r="F41"/>
      <c r="G41"/>
      <c r="H41"/>
    </row>
    <row r="42" spans="1:8" s="23" customFormat="1" x14ac:dyDescent="0.3">
      <c r="A42" s="18"/>
      <c r="B42" s="1">
        <f t="shared" si="0"/>
        <v>0</v>
      </c>
      <c r="C42" s="19"/>
      <c r="D42" s="66">
        <f t="shared" si="1"/>
        <v>0</v>
      </c>
      <c r="E42"/>
      <c r="F42" s="22"/>
      <c r="G42"/>
      <c r="H42"/>
    </row>
    <row r="43" spans="1:8" s="23" customFormat="1" x14ac:dyDescent="0.3">
      <c r="A43" s="18"/>
      <c r="B43" s="1">
        <f t="shared" si="0"/>
        <v>0</v>
      </c>
      <c r="C43" s="19"/>
      <c r="D43" s="66">
        <f t="shared" si="1"/>
        <v>0</v>
      </c>
      <c r="E43"/>
      <c r="F43" s="22"/>
      <c r="G43"/>
      <c r="H43"/>
    </row>
    <row r="44" spans="1:8" s="23" customFormat="1" x14ac:dyDescent="0.3">
      <c r="A44" s="18"/>
      <c r="B44" s="1">
        <f t="shared" si="0"/>
        <v>0</v>
      </c>
      <c r="C44" s="19"/>
      <c r="D44" s="66">
        <f t="shared" si="1"/>
        <v>0</v>
      </c>
      <c r="E44"/>
      <c r="F44"/>
      <c r="G44"/>
      <c r="H44"/>
    </row>
    <row r="45" spans="1:8" s="23" customFormat="1" x14ac:dyDescent="0.3">
      <c r="A45" s="18"/>
      <c r="B45" s="1">
        <f t="shared" si="0"/>
        <v>0</v>
      </c>
      <c r="C45" s="19"/>
      <c r="D45" s="66">
        <f t="shared" si="1"/>
        <v>0</v>
      </c>
      <c r="E45"/>
      <c r="F45"/>
      <c r="G45"/>
      <c r="H45"/>
    </row>
    <row r="46" spans="1:8" s="23" customFormat="1" x14ac:dyDescent="0.3">
      <c r="A46" s="18"/>
      <c r="B46" s="1">
        <f t="shared" si="0"/>
        <v>0</v>
      </c>
      <c r="C46" s="19"/>
      <c r="D46" s="66">
        <f t="shared" si="1"/>
        <v>0</v>
      </c>
      <c r="E46"/>
      <c r="F46" s="22"/>
      <c r="G46"/>
      <c r="H46"/>
    </row>
    <row r="47" spans="1:8" s="23" customFormat="1" x14ac:dyDescent="0.3">
      <c r="A47" s="18"/>
      <c r="B47" s="1">
        <f t="shared" si="0"/>
        <v>0</v>
      </c>
      <c r="C47" s="19"/>
      <c r="D47" s="66">
        <f t="shared" si="1"/>
        <v>0</v>
      </c>
      <c r="E47"/>
      <c r="F47"/>
      <c r="G47"/>
      <c r="H47"/>
    </row>
    <row r="48" spans="1:8" s="23" customFormat="1" x14ac:dyDescent="0.3">
      <c r="A48" s="18"/>
      <c r="B48" s="1">
        <f t="shared" si="0"/>
        <v>0</v>
      </c>
      <c r="C48" s="19"/>
      <c r="D48" s="66">
        <f t="shared" si="1"/>
        <v>0</v>
      </c>
      <c r="E48"/>
      <c r="F48"/>
      <c r="G48"/>
      <c r="H48"/>
    </row>
    <row r="49" spans="1:8" s="23" customFormat="1" x14ac:dyDescent="0.3">
      <c r="A49" s="18"/>
      <c r="B49" s="1">
        <f t="shared" si="0"/>
        <v>0</v>
      </c>
      <c r="C49" s="19"/>
      <c r="D49" s="66">
        <f t="shared" si="1"/>
        <v>0</v>
      </c>
      <c r="E49"/>
      <c r="F49"/>
      <c r="G49"/>
      <c r="H49"/>
    </row>
    <row r="50" spans="1:8" s="23" customFormat="1" x14ac:dyDescent="0.3">
      <c r="A50" s="18"/>
      <c r="B50" s="1">
        <f t="shared" si="0"/>
        <v>0</v>
      </c>
      <c r="C50" s="19"/>
      <c r="D50" s="66">
        <f t="shared" si="1"/>
        <v>0</v>
      </c>
      <c r="E50"/>
      <c r="F50"/>
      <c r="G50"/>
      <c r="H50"/>
    </row>
    <row r="51" spans="1:8" s="23" customFormat="1" x14ac:dyDescent="0.3">
      <c r="A51" s="18"/>
      <c r="B51" s="1">
        <f t="shared" si="0"/>
        <v>0</v>
      </c>
      <c r="C51" s="19"/>
      <c r="D51" s="66">
        <f t="shared" si="1"/>
        <v>0</v>
      </c>
      <c r="E51"/>
      <c r="F51"/>
      <c r="G51"/>
      <c r="H51"/>
    </row>
    <row r="52" spans="1:8" s="23" customFormat="1" x14ac:dyDescent="0.3">
      <c r="A52" s="18"/>
      <c r="B52" s="1">
        <f t="shared" si="0"/>
        <v>0</v>
      </c>
      <c r="C52" s="19"/>
      <c r="D52" s="66">
        <f t="shared" si="1"/>
        <v>0</v>
      </c>
      <c r="E52"/>
      <c r="F52"/>
      <c r="G52"/>
      <c r="H52"/>
    </row>
    <row r="53" spans="1:8" s="23" customFormat="1" x14ac:dyDescent="0.3">
      <c r="A53" s="18"/>
      <c r="B53" s="1">
        <f t="shared" si="0"/>
        <v>0</v>
      </c>
      <c r="C53" s="19"/>
      <c r="D53" s="66">
        <f t="shared" si="1"/>
        <v>0</v>
      </c>
      <c r="E53"/>
      <c r="F53"/>
      <c r="G53"/>
      <c r="H53"/>
    </row>
    <row r="54" spans="1:8" s="23" customFormat="1" x14ac:dyDescent="0.3">
      <c r="A54" s="18"/>
      <c r="B54" s="1">
        <f t="shared" si="0"/>
        <v>0</v>
      </c>
      <c r="C54" s="19"/>
      <c r="D54" s="66">
        <f t="shared" si="1"/>
        <v>0</v>
      </c>
      <c r="E54"/>
      <c r="F54"/>
      <c r="G54"/>
      <c r="H54"/>
    </row>
    <row r="55" spans="1:8" s="23" customFormat="1" x14ac:dyDescent="0.3">
      <c r="A55" s="18"/>
      <c r="B55" s="1">
        <f t="shared" si="0"/>
        <v>0</v>
      </c>
      <c r="C55" s="19"/>
      <c r="D55" s="66">
        <f t="shared" si="1"/>
        <v>0</v>
      </c>
      <c r="E55"/>
      <c r="F55"/>
      <c r="G55"/>
      <c r="H55"/>
    </row>
    <row r="56" spans="1:8" s="23" customFormat="1" x14ac:dyDescent="0.3">
      <c r="A56" s="18"/>
      <c r="B56" s="1">
        <f t="shared" si="0"/>
        <v>0</v>
      </c>
      <c r="C56" s="19"/>
      <c r="D56" s="66">
        <f t="shared" si="1"/>
        <v>0</v>
      </c>
      <c r="E56"/>
      <c r="F56"/>
      <c r="G56"/>
      <c r="H56"/>
    </row>
    <row r="57" spans="1:8" s="23" customFormat="1" x14ac:dyDescent="0.3">
      <c r="A57" s="18"/>
      <c r="B57" s="1">
        <f t="shared" si="0"/>
        <v>0</v>
      </c>
      <c r="C57" s="19"/>
      <c r="D57" s="66">
        <f t="shared" si="1"/>
        <v>0</v>
      </c>
      <c r="E57"/>
      <c r="F57" s="22"/>
      <c r="G57"/>
      <c r="H57"/>
    </row>
    <row r="58" spans="1:8" s="23" customFormat="1" x14ac:dyDescent="0.3">
      <c r="A58" s="18"/>
      <c r="B58" s="1">
        <f t="shared" si="0"/>
        <v>0</v>
      </c>
      <c r="C58" s="19"/>
      <c r="D58" s="66">
        <f t="shared" si="1"/>
        <v>0</v>
      </c>
      <c r="E58"/>
      <c r="F58" s="22"/>
      <c r="G58"/>
      <c r="H58"/>
    </row>
    <row r="59" spans="1:8" s="23" customFormat="1" x14ac:dyDescent="0.3">
      <c r="A59" s="18"/>
      <c r="B59" s="1">
        <f t="shared" si="0"/>
        <v>0</v>
      </c>
      <c r="C59" s="19"/>
      <c r="D59" s="66">
        <f t="shared" si="1"/>
        <v>0</v>
      </c>
      <c r="E59"/>
      <c r="F59"/>
      <c r="G59"/>
      <c r="H59"/>
    </row>
    <row r="60" spans="1:8" s="23" customFormat="1" x14ac:dyDescent="0.3">
      <c r="A60" s="18"/>
      <c r="B60" s="1">
        <f t="shared" si="0"/>
        <v>0</v>
      </c>
      <c r="C60" s="19"/>
      <c r="D60" s="66">
        <f t="shared" si="1"/>
        <v>0</v>
      </c>
      <c r="E60"/>
      <c r="F60"/>
      <c r="G60"/>
      <c r="H60"/>
    </row>
    <row r="61" spans="1:8" s="23" customFormat="1" x14ac:dyDescent="0.3">
      <c r="A61" s="18"/>
      <c r="B61" s="1">
        <f t="shared" si="0"/>
        <v>0</v>
      </c>
      <c r="C61" s="19"/>
      <c r="D61" s="66">
        <f t="shared" si="1"/>
        <v>0</v>
      </c>
      <c r="E61"/>
      <c r="F61" s="22"/>
      <c r="G61"/>
      <c r="H61"/>
    </row>
    <row r="62" spans="1:8" s="23" customFormat="1" x14ac:dyDescent="0.3">
      <c r="A62" s="18"/>
      <c r="B62" s="1">
        <f t="shared" si="0"/>
        <v>0</v>
      </c>
      <c r="C62" s="19"/>
      <c r="D62" s="66">
        <f t="shared" si="1"/>
        <v>0</v>
      </c>
      <c r="E62"/>
      <c r="F62" s="22"/>
      <c r="G62"/>
      <c r="H62"/>
    </row>
    <row r="63" spans="1:8" s="23" customFormat="1" x14ac:dyDescent="0.3">
      <c r="A63" s="18"/>
      <c r="B63" s="1">
        <f t="shared" si="0"/>
        <v>0</v>
      </c>
      <c r="C63" s="19"/>
      <c r="D63" s="66">
        <f t="shared" si="1"/>
        <v>0</v>
      </c>
      <c r="E63"/>
      <c r="F63" s="22"/>
      <c r="G63"/>
      <c r="H63"/>
    </row>
    <row r="64" spans="1:8" s="23" customFormat="1" x14ac:dyDescent="0.3">
      <c r="A64" s="18"/>
      <c r="B64" s="1">
        <f t="shared" si="0"/>
        <v>0</v>
      </c>
      <c r="C64" s="19"/>
      <c r="D64" s="66">
        <f t="shared" si="1"/>
        <v>0</v>
      </c>
      <c r="E64"/>
      <c r="F64" s="22"/>
      <c r="G64"/>
      <c r="H64"/>
    </row>
    <row r="65" spans="1:8" s="23" customFormat="1" x14ac:dyDescent="0.3">
      <c r="A65" s="18"/>
      <c r="B65" s="1">
        <f t="shared" si="0"/>
        <v>0</v>
      </c>
      <c r="C65" s="19"/>
      <c r="D65" s="66">
        <f t="shared" si="1"/>
        <v>0</v>
      </c>
      <c r="E65"/>
      <c r="F65"/>
      <c r="G65"/>
      <c r="H65"/>
    </row>
    <row r="66" spans="1:8" s="23" customFormat="1" x14ac:dyDescent="0.3">
      <c r="A66" s="18"/>
      <c r="B66" s="1">
        <f t="shared" si="0"/>
        <v>0</v>
      </c>
      <c r="C66" s="19"/>
      <c r="D66" s="66">
        <f t="shared" si="1"/>
        <v>0</v>
      </c>
      <c r="E66"/>
      <c r="F66"/>
      <c r="G66"/>
      <c r="H66"/>
    </row>
    <row r="67" spans="1:8" s="23" customFormat="1" x14ac:dyDescent="0.3">
      <c r="A67" s="18"/>
      <c r="B67" s="1">
        <f t="shared" si="0"/>
        <v>0</v>
      </c>
      <c r="C67" s="19"/>
      <c r="D67" s="66">
        <f t="shared" si="1"/>
        <v>0</v>
      </c>
      <c r="E67"/>
      <c r="F67"/>
      <c r="G67"/>
      <c r="H67"/>
    </row>
    <row r="68" spans="1:8" s="23" customFormat="1" x14ac:dyDescent="0.3">
      <c r="A68" s="18"/>
      <c r="B68" s="1">
        <f t="shared" ref="B68:B110" si="2">ROUND(IF(A68="",0,DAYS360(A68,C$1)/360),2)</f>
        <v>0</v>
      </c>
      <c r="C68" s="19"/>
      <c r="D68" s="66">
        <f t="shared" si="1"/>
        <v>0</v>
      </c>
      <c r="E68"/>
      <c r="F68"/>
      <c r="G68"/>
      <c r="H68"/>
    </row>
    <row r="69" spans="1:8" s="23" customFormat="1" x14ac:dyDescent="0.3">
      <c r="A69" s="18"/>
      <c r="B69" s="1">
        <f t="shared" si="2"/>
        <v>0</v>
      </c>
      <c r="C69" s="19"/>
      <c r="D69" s="66">
        <f t="shared" ref="D69:D109" si="3">B69*C69</f>
        <v>0</v>
      </c>
      <c r="E69"/>
      <c r="F69"/>
      <c r="G69"/>
      <c r="H69"/>
    </row>
    <row r="70" spans="1:8" s="23" customFormat="1" x14ac:dyDescent="0.3">
      <c r="A70" s="18"/>
      <c r="B70" s="1">
        <f t="shared" si="2"/>
        <v>0</v>
      </c>
      <c r="C70" s="19"/>
      <c r="D70" s="66">
        <f t="shared" si="3"/>
        <v>0</v>
      </c>
      <c r="E70"/>
      <c r="F70" s="22"/>
      <c r="G70"/>
      <c r="H70"/>
    </row>
    <row r="71" spans="1:8" s="23" customFormat="1" x14ac:dyDescent="0.3">
      <c r="A71" s="18"/>
      <c r="B71" s="1">
        <f t="shared" si="2"/>
        <v>0</v>
      </c>
      <c r="C71" s="19"/>
      <c r="D71" s="66">
        <f t="shared" si="3"/>
        <v>0</v>
      </c>
      <c r="E71"/>
      <c r="F71" s="22"/>
      <c r="G71"/>
      <c r="H71"/>
    </row>
    <row r="72" spans="1:8" s="23" customFormat="1" x14ac:dyDescent="0.3">
      <c r="A72" s="18"/>
      <c r="B72" s="1">
        <f t="shared" si="2"/>
        <v>0</v>
      </c>
      <c r="C72" s="19"/>
      <c r="D72" s="66">
        <f t="shared" si="3"/>
        <v>0</v>
      </c>
      <c r="E72"/>
      <c r="F72"/>
      <c r="G72"/>
      <c r="H72"/>
    </row>
    <row r="73" spans="1:8" s="23" customFormat="1" x14ac:dyDescent="0.3">
      <c r="A73" s="18"/>
      <c r="B73" s="1">
        <f t="shared" si="2"/>
        <v>0</v>
      </c>
      <c r="C73" s="19"/>
      <c r="D73" s="66">
        <f t="shared" si="3"/>
        <v>0</v>
      </c>
      <c r="E73"/>
      <c r="F73"/>
      <c r="G73"/>
      <c r="H73"/>
    </row>
    <row r="74" spans="1:8" s="23" customFormat="1" x14ac:dyDescent="0.3">
      <c r="A74" s="18"/>
      <c r="B74" s="1">
        <f t="shared" si="2"/>
        <v>0</v>
      </c>
      <c r="C74" s="19"/>
      <c r="D74" s="66">
        <f t="shared" si="3"/>
        <v>0</v>
      </c>
      <c r="E74"/>
      <c r="F74" s="22"/>
      <c r="G74"/>
      <c r="H74"/>
    </row>
    <row r="75" spans="1:8" s="23" customFormat="1" x14ac:dyDescent="0.3">
      <c r="A75" s="18"/>
      <c r="B75" s="1">
        <f t="shared" si="2"/>
        <v>0</v>
      </c>
      <c r="C75" s="19"/>
      <c r="D75" s="66">
        <f t="shared" si="3"/>
        <v>0</v>
      </c>
      <c r="E75"/>
      <c r="F75"/>
      <c r="G75"/>
      <c r="H75"/>
    </row>
    <row r="76" spans="1:8" s="23" customFormat="1" x14ac:dyDescent="0.3">
      <c r="A76" s="18"/>
      <c r="B76" s="1">
        <f t="shared" si="2"/>
        <v>0</v>
      </c>
      <c r="C76" s="19"/>
      <c r="D76" s="66">
        <f t="shared" si="3"/>
        <v>0</v>
      </c>
      <c r="E76"/>
      <c r="F76"/>
      <c r="G76"/>
      <c r="H76"/>
    </row>
    <row r="77" spans="1:8" s="23" customFormat="1" x14ac:dyDescent="0.3">
      <c r="A77" s="18"/>
      <c r="B77" s="1">
        <f t="shared" si="2"/>
        <v>0</v>
      </c>
      <c r="C77" s="19"/>
      <c r="D77" s="66">
        <f t="shared" si="3"/>
        <v>0</v>
      </c>
      <c r="E77"/>
      <c r="F77"/>
      <c r="G77"/>
      <c r="H77"/>
    </row>
    <row r="78" spans="1:8" s="23" customFormat="1" x14ac:dyDescent="0.3">
      <c r="A78" s="18"/>
      <c r="B78" s="1">
        <f t="shared" si="2"/>
        <v>0</v>
      </c>
      <c r="C78" s="19"/>
      <c r="D78" s="66">
        <f t="shared" si="3"/>
        <v>0</v>
      </c>
      <c r="E78"/>
      <c r="F78"/>
      <c r="G78"/>
      <c r="H78"/>
    </row>
    <row r="79" spans="1:8" s="23" customFormat="1" x14ac:dyDescent="0.3">
      <c r="A79" s="18"/>
      <c r="B79" s="1">
        <f t="shared" si="2"/>
        <v>0</v>
      </c>
      <c r="C79" s="19"/>
      <c r="D79" s="66">
        <f t="shared" si="3"/>
        <v>0</v>
      </c>
      <c r="E79"/>
      <c r="F79"/>
      <c r="G79"/>
      <c r="H79"/>
    </row>
    <row r="80" spans="1:8" s="23" customFormat="1" x14ac:dyDescent="0.3">
      <c r="A80" s="18"/>
      <c r="B80" s="1">
        <f t="shared" si="2"/>
        <v>0</v>
      </c>
      <c r="C80" s="19"/>
      <c r="D80" s="66">
        <f t="shared" si="3"/>
        <v>0</v>
      </c>
      <c r="E80"/>
      <c r="F80"/>
      <c r="G80"/>
      <c r="H80"/>
    </row>
    <row r="81" spans="1:8" s="23" customFormat="1" x14ac:dyDescent="0.3">
      <c r="A81" s="18"/>
      <c r="B81" s="1">
        <f t="shared" si="2"/>
        <v>0</v>
      </c>
      <c r="C81" s="19"/>
      <c r="D81" s="66">
        <f t="shared" si="3"/>
        <v>0</v>
      </c>
      <c r="E81"/>
      <c r="F81"/>
      <c r="G81"/>
      <c r="H81"/>
    </row>
    <row r="82" spans="1:8" s="23" customFormat="1" x14ac:dyDescent="0.3">
      <c r="A82" s="18"/>
      <c r="B82" s="1">
        <f t="shared" si="2"/>
        <v>0</v>
      </c>
      <c r="C82" s="19"/>
      <c r="D82" s="66">
        <f t="shared" si="3"/>
        <v>0</v>
      </c>
      <c r="E82"/>
      <c r="F82"/>
      <c r="G82"/>
      <c r="H82"/>
    </row>
    <row r="83" spans="1:8" s="23" customFormat="1" x14ac:dyDescent="0.3">
      <c r="A83" s="18"/>
      <c r="B83" s="1">
        <f t="shared" si="2"/>
        <v>0</v>
      </c>
      <c r="C83" s="19"/>
      <c r="D83" s="66">
        <f t="shared" si="3"/>
        <v>0</v>
      </c>
      <c r="E83"/>
      <c r="F83"/>
      <c r="G83"/>
      <c r="H83"/>
    </row>
    <row r="84" spans="1:8" s="23" customFormat="1" x14ac:dyDescent="0.3">
      <c r="A84" s="18"/>
      <c r="B84" s="1">
        <f t="shared" si="2"/>
        <v>0</v>
      </c>
      <c r="C84" s="19"/>
      <c r="D84" s="66">
        <f t="shared" si="3"/>
        <v>0</v>
      </c>
      <c r="E84"/>
      <c r="F84"/>
      <c r="G84"/>
      <c r="H84"/>
    </row>
    <row r="85" spans="1:8" s="23" customFormat="1" x14ac:dyDescent="0.3">
      <c r="A85" s="18"/>
      <c r="B85" s="1">
        <f t="shared" si="2"/>
        <v>0</v>
      </c>
      <c r="C85" s="19"/>
      <c r="D85" s="66">
        <f t="shared" si="3"/>
        <v>0</v>
      </c>
      <c r="E85"/>
      <c r="F85" s="22"/>
      <c r="G85"/>
      <c r="H85"/>
    </row>
    <row r="86" spans="1:8" s="23" customFormat="1" x14ac:dyDescent="0.3">
      <c r="A86" s="18"/>
      <c r="B86" s="1">
        <f t="shared" si="2"/>
        <v>0</v>
      </c>
      <c r="C86" s="19"/>
      <c r="D86" s="66">
        <f t="shared" si="3"/>
        <v>0</v>
      </c>
      <c r="E86"/>
      <c r="F86"/>
      <c r="G86"/>
      <c r="H86"/>
    </row>
    <row r="87" spans="1:8" s="23" customFormat="1" x14ac:dyDescent="0.3">
      <c r="A87" s="18"/>
      <c r="B87" s="1">
        <f t="shared" si="2"/>
        <v>0</v>
      </c>
      <c r="C87" s="19"/>
      <c r="D87" s="66">
        <f t="shared" si="3"/>
        <v>0</v>
      </c>
      <c r="E87"/>
      <c r="F87"/>
      <c r="G87"/>
      <c r="H87"/>
    </row>
    <row r="88" spans="1:8" s="23" customFormat="1" x14ac:dyDescent="0.3">
      <c r="A88" s="18"/>
      <c r="B88" s="1">
        <f t="shared" si="2"/>
        <v>0</v>
      </c>
      <c r="C88" s="19"/>
      <c r="D88" s="66">
        <f t="shared" si="3"/>
        <v>0</v>
      </c>
      <c r="E88"/>
      <c r="F88"/>
      <c r="G88"/>
      <c r="H88"/>
    </row>
    <row r="89" spans="1:8" s="23" customFormat="1" x14ac:dyDescent="0.3">
      <c r="A89" s="18"/>
      <c r="B89" s="1">
        <f t="shared" si="2"/>
        <v>0</v>
      </c>
      <c r="C89" s="19"/>
      <c r="D89" s="66">
        <f t="shared" si="3"/>
        <v>0</v>
      </c>
      <c r="E89"/>
      <c r="F89"/>
      <c r="G89"/>
      <c r="H89"/>
    </row>
    <row r="90" spans="1:8" s="23" customFormat="1" x14ac:dyDescent="0.3">
      <c r="A90" s="18"/>
      <c r="B90" s="1">
        <f t="shared" si="2"/>
        <v>0</v>
      </c>
      <c r="C90" s="19"/>
      <c r="D90" s="66">
        <f t="shared" si="3"/>
        <v>0</v>
      </c>
      <c r="E90"/>
      <c r="F90"/>
      <c r="G90"/>
      <c r="H90"/>
    </row>
    <row r="91" spans="1:8" s="23" customFormat="1" x14ac:dyDescent="0.3">
      <c r="A91" s="18"/>
      <c r="B91" s="1">
        <f t="shared" si="2"/>
        <v>0</v>
      </c>
      <c r="C91" s="19"/>
      <c r="D91" s="66">
        <f t="shared" si="3"/>
        <v>0</v>
      </c>
      <c r="E91"/>
      <c r="F91"/>
      <c r="G91"/>
      <c r="H91"/>
    </row>
    <row r="92" spans="1:8" s="23" customFormat="1" x14ac:dyDescent="0.3">
      <c r="A92" s="18"/>
      <c r="B92" s="1">
        <f t="shared" si="2"/>
        <v>0</v>
      </c>
      <c r="C92" s="19"/>
      <c r="D92" s="66">
        <f t="shared" si="3"/>
        <v>0</v>
      </c>
      <c r="E92"/>
      <c r="F92"/>
      <c r="G92"/>
      <c r="H92"/>
    </row>
    <row r="93" spans="1:8" s="23" customFormat="1" x14ac:dyDescent="0.3">
      <c r="A93" s="18"/>
      <c r="B93" s="1">
        <f t="shared" si="2"/>
        <v>0</v>
      </c>
      <c r="C93" s="19"/>
      <c r="D93" s="66">
        <f t="shared" si="3"/>
        <v>0</v>
      </c>
      <c r="E93"/>
      <c r="F93"/>
      <c r="G93"/>
      <c r="H93"/>
    </row>
    <row r="94" spans="1:8" s="23" customFormat="1" x14ac:dyDescent="0.3">
      <c r="A94" s="18"/>
      <c r="B94" s="1">
        <f t="shared" si="2"/>
        <v>0</v>
      </c>
      <c r="C94" s="19"/>
      <c r="D94" s="66">
        <f t="shared" si="3"/>
        <v>0</v>
      </c>
      <c r="E94"/>
      <c r="F94"/>
      <c r="G94"/>
      <c r="H94"/>
    </row>
    <row r="95" spans="1:8" s="23" customFormat="1" x14ac:dyDescent="0.3">
      <c r="A95" s="18"/>
      <c r="B95" s="1">
        <f t="shared" si="2"/>
        <v>0</v>
      </c>
      <c r="C95" s="19"/>
      <c r="D95" s="66">
        <f t="shared" si="3"/>
        <v>0</v>
      </c>
      <c r="E95"/>
      <c r="F95"/>
      <c r="G95"/>
      <c r="H95"/>
    </row>
    <row r="96" spans="1:8" s="23" customFormat="1" x14ac:dyDescent="0.3">
      <c r="A96" s="18"/>
      <c r="B96" s="1">
        <f t="shared" si="2"/>
        <v>0</v>
      </c>
      <c r="C96" s="19"/>
      <c r="D96" s="66">
        <f t="shared" si="3"/>
        <v>0</v>
      </c>
      <c r="E96"/>
      <c r="F96" s="22"/>
      <c r="G96"/>
      <c r="H96"/>
    </row>
    <row r="97" spans="1:8" s="23" customFormat="1" x14ac:dyDescent="0.3">
      <c r="A97" s="18"/>
      <c r="B97" s="1">
        <f t="shared" si="2"/>
        <v>0</v>
      </c>
      <c r="C97" s="19"/>
      <c r="D97" s="66">
        <f t="shared" si="3"/>
        <v>0</v>
      </c>
      <c r="E97"/>
      <c r="F97" s="22"/>
      <c r="G97"/>
      <c r="H97"/>
    </row>
    <row r="98" spans="1:8" s="23" customFormat="1" x14ac:dyDescent="0.3">
      <c r="A98" s="18"/>
      <c r="B98" s="1">
        <f t="shared" si="2"/>
        <v>0</v>
      </c>
      <c r="C98" s="19"/>
      <c r="D98" s="66">
        <f t="shared" si="3"/>
        <v>0</v>
      </c>
      <c r="E98"/>
      <c r="F98"/>
      <c r="G98"/>
      <c r="H98"/>
    </row>
    <row r="99" spans="1:8" s="23" customFormat="1" x14ac:dyDescent="0.3">
      <c r="A99" s="18"/>
      <c r="B99" s="1">
        <f t="shared" si="2"/>
        <v>0</v>
      </c>
      <c r="C99" s="19"/>
      <c r="D99" s="66">
        <f t="shared" si="3"/>
        <v>0</v>
      </c>
      <c r="E99"/>
      <c r="F99"/>
      <c r="G99"/>
      <c r="H99"/>
    </row>
    <row r="100" spans="1:8" s="23" customFormat="1" x14ac:dyDescent="0.3">
      <c r="A100" s="18"/>
      <c r="B100" s="1">
        <f t="shared" si="2"/>
        <v>0</v>
      </c>
      <c r="C100" s="19"/>
      <c r="D100" s="66">
        <f t="shared" si="3"/>
        <v>0</v>
      </c>
      <c r="E100"/>
      <c r="F100" s="22"/>
      <c r="G100"/>
      <c r="H100"/>
    </row>
    <row r="101" spans="1:8" s="23" customFormat="1" x14ac:dyDescent="0.3">
      <c r="A101" s="18"/>
      <c r="B101" s="1">
        <f t="shared" si="2"/>
        <v>0</v>
      </c>
      <c r="C101" s="19"/>
      <c r="D101" s="66">
        <f t="shared" si="3"/>
        <v>0</v>
      </c>
      <c r="E101"/>
      <c r="F101" s="22"/>
      <c r="G101"/>
      <c r="H101"/>
    </row>
    <row r="102" spans="1:8" s="23" customFormat="1" x14ac:dyDescent="0.3">
      <c r="A102" s="18"/>
      <c r="B102" s="1">
        <f t="shared" si="2"/>
        <v>0</v>
      </c>
      <c r="C102" s="19"/>
      <c r="D102" s="66">
        <f t="shared" si="3"/>
        <v>0</v>
      </c>
      <c r="E102"/>
      <c r="F102" s="22"/>
      <c r="G102"/>
      <c r="H102"/>
    </row>
    <row r="103" spans="1:8" s="23" customFormat="1" x14ac:dyDescent="0.3">
      <c r="A103" s="18"/>
      <c r="B103" s="1">
        <f t="shared" si="2"/>
        <v>0</v>
      </c>
      <c r="C103" s="19"/>
      <c r="D103" s="66">
        <f t="shared" si="3"/>
        <v>0</v>
      </c>
      <c r="E103"/>
      <c r="F103" s="22"/>
      <c r="G103"/>
      <c r="H103"/>
    </row>
    <row r="104" spans="1:8" s="23" customFormat="1" x14ac:dyDescent="0.3">
      <c r="A104" s="18"/>
      <c r="B104" s="1">
        <f t="shared" si="2"/>
        <v>0</v>
      </c>
      <c r="C104" s="19"/>
      <c r="D104" s="66">
        <f t="shared" si="3"/>
        <v>0</v>
      </c>
      <c r="E104"/>
      <c r="F104"/>
      <c r="G104"/>
      <c r="H104"/>
    </row>
    <row r="105" spans="1:8" s="23" customFormat="1" x14ac:dyDescent="0.3">
      <c r="A105" s="18"/>
      <c r="B105" s="1">
        <f t="shared" si="2"/>
        <v>0</v>
      </c>
      <c r="C105" s="19"/>
      <c r="D105" s="66">
        <f t="shared" si="3"/>
        <v>0</v>
      </c>
      <c r="E105"/>
      <c r="F105"/>
      <c r="G105"/>
      <c r="H105"/>
    </row>
    <row r="106" spans="1:8" s="23" customFormat="1" x14ac:dyDescent="0.3">
      <c r="A106" s="18"/>
      <c r="B106" s="1">
        <f t="shared" si="2"/>
        <v>0</v>
      </c>
      <c r="C106" s="19"/>
      <c r="D106" s="66">
        <f t="shared" si="3"/>
        <v>0</v>
      </c>
      <c r="E106"/>
      <c r="F106"/>
      <c r="G106"/>
      <c r="H106"/>
    </row>
    <row r="107" spans="1:8" s="23" customFormat="1" x14ac:dyDescent="0.3">
      <c r="A107" s="18"/>
      <c r="B107" s="1">
        <f t="shared" si="2"/>
        <v>0</v>
      </c>
      <c r="C107" s="19"/>
      <c r="D107" s="66">
        <f t="shared" si="3"/>
        <v>0</v>
      </c>
      <c r="E107"/>
      <c r="F107"/>
      <c r="G107"/>
      <c r="H107"/>
    </row>
    <row r="108" spans="1:8" s="23" customFormat="1" x14ac:dyDescent="0.3">
      <c r="A108" s="18"/>
      <c r="B108" s="1">
        <f t="shared" si="2"/>
        <v>0</v>
      </c>
      <c r="C108" s="19"/>
      <c r="D108" s="66">
        <f t="shared" si="3"/>
        <v>0</v>
      </c>
      <c r="E108"/>
      <c r="F108"/>
      <c r="G108"/>
      <c r="H108"/>
    </row>
    <row r="109" spans="1:8" s="23" customFormat="1" x14ac:dyDescent="0.3">
      <c r="A109" s="18"/>
      <c r="B109" s="1">
        <f t="shared" si="2"/>
        <v>0</v>
      </c>
      <c r="C109" s="19"/>
      <c r="D109" s="66">
        <f t="shared" si="3"/>
        <v>0</v>
      </c>
      <c r="E109"/>
      <c r="F109"/>
      <c r="G109"/>
      <c r="H109"/>
    </row>
    <row r="110" spans="1:8" s="23" customFormat="1" x14ac:dyDescent="0.3">
      <c r="A110"/>
      <c r="B110" s="1">
        <f t="shared" si="2"/>
        <v>0</v>
      </c>
      <c r="C110" s="1">
        <f>SUM(C3:C109)</f>
        <v>0</v>
      </c>
      <c r="D110" s="66">
        <f>SUM(D3:D109)</f>
        <v>0</v>
      </c>
      <c r="E110"/>
      <c r="F110"/>
      <c r="G110"/>
      <c r="H110"/>
    </row>
    <row r="111" spans="1:8" s="23" customFormat="1" x14ac:dyDescent="0.3">
      <c r="A111" s="88" t="s">
        <v>94</v>
      </c>
      <c r="B111" s="88"/>
      <c r="C111" s="63" t="e">
        <f>(D110/C110)</f>
        <v>#DIV/0!</v>
      </c>
      <c r="D111"/>
      <c r="E111"/>
      <c r="F111"/>
      <c r="G111"/>
      <c r="H111"/>
    </row>
  </sheetData>
  <sheetProtection algorithmName="SHA-512" hashValue="zU8rYl7FwJlrgm9iSvDTAR0AYZZMaIAaow/COS9EgbJAe6RqSFpNMJLHFof//iTaj1XyiOW8TgLS5yhnt2yGpA==" saltValue="TNIIa06TeXtJNfsAzTrzCw==" spinCount="100000" sheet="1" objects="1" scenarios="1" selectLockedCells="1"/>
  <mergeCells count="1">
    <mergeCell ref="A111:B1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7"/>
  <sheetViews>
    <sheetView workbookViewId="0">
      <selection activeCell="E6" sqref="E6"/>
    </sheetView>
  </sheetViews>
  <sheetFormatPr defaultRowHeight="14.4" x14ac:dyDescent="0.3"/>
  <cols>
    <col min="1" max="1" width="28" customWidth="1"/>
    <col min="2" max="2" width="16.88671875" customWidth="1"/>
    <col min="3" max="3" width="21.44140625" customWidth="1"/>
    <col min="4" max="4" width="22.109375" customWidth="1"/>
    <col min="5" max="5" width="23.6640625" customWidth="1"/>
    <col min="6" max="6" width="17.33203125" customWidth="1"/>
    <col min="7" max="7" width="20.109375" customWidth="1"/>
    <col min="8" max="8" width="22.33203125" customWidth="1"/>
    <col min="9" max="9" width="24.6640625" customWidth="1"/>
    <col min="10" max="10" width="20" customWidth="1"/>
    <col min="11" max="11" width="23.44140625" customWidth="1"/>
  </cols>
  <sheetData>
    <row r="1" spans="1:12" ht="37.5" customHeight="1" x14ac:dyDescent="0.35">
      <c r="A1" s="61" t="s">
        <v>58</v>
      </c>
      <c r="B1" s="61"/>
    </row>
    <row r="3" spans="1:12" x14ac:dyDescent="0.3">
      <c r="A3" t="s">
        <v>59</v>
      </c>
      <c r="B3" s="48">
        <f>ROUND((J107/G7)*G6,0)</f>
        <v>0</v>
      </c>
    </row>
    <row r="4" spans="1:12" ht="15" thickBot="1" x14ac:dyDescent="0.35">
      <c r="A4" t="s">
        <v>60</v>
      </c>
      <c r="B4" s="31" t="e">
        <f>K107/L107</f>
        <v>#DIV/0!</v>
      </c>
    </row>
    <row r="5" spans="1:12" x14ac:dyDescent="0.3">
      <c r="A5" s="27"/>
      <c r="B5" s="55"/>
      <c r="C5" s="55"/>
      <c r="D5" s="55"/>
      <c r="E5" s="58" t="s">
        <v>4</v>
      </c>
      <c r="F5" s="58" t="s">
        <v>5</v>
      </c>
      <c r="G5" s="59" t="s">
        <v>61</v>
      </c>
    </row>
    <row r="6" spans="1:12" ht="15.75" customHeight="1" x14ac:dyDescent="0.3">
      <c r="A6" s="96" t="s">
        <v>62</v>
      </c>
      <c r="B6" s="82"/>
      <c r="C6" s="82"/>
      <c r="D6" s="82"/>
      <c r="E6" s="62">
        <v>44562</v>
      </c>
      <c r="F6" s="62">
        <v>44651</v>
      </c>
      <c r="G6" s="60">
        <f>F6-E6+1</f>
        <v>90</v>
      </c>
    </row>
    <row r="7" spans="1:12" ht="15" thickBot="1" x14ac:dyDescent="0.35">
      <c r="A7" s="56" t="s">
        <v>63</v>
      </c>
      <c r="B7" s="57"/>
      <c r="C7" s="57"/>
      <c r="D7" s="57"/>
      <c r="E7" s="75">
        <v>44562</v>
      </c>
      <c r="F7" s="75">
        <v>44651</v>
      </c>
      <c r="G7" s="36">
        <f>F7-E7:E8+1</f>
        <v>90</v>
      </c>
    </row>
    <row r="11" spans="1:12" ht="15" thickBot="1" x14ac:dyDescent="0.35"/>
    <row r="12" spans="1:12" ht="35.25" customHeight="1" thickBot="1" x14ac:dyDescent="0.35">
      <c r="A12" s="94" t="s">
        <v>64</v>
      </c>
      <c r="B12" s="95"/>
      <c r="C12" s="89" t="s">
        <v>65</v>
      </c>
      <c r="D12" s="89"/>
      <c r="E12" s="90"/>
      <c r="F12" s="91" t="s">
        <v>66</v>
      </c>
      <c r="G12" s="92"/>
      <c r="H12" s="92"/>
      <c r="I12" s="93"/>
      <c r="J12" s="27"/>
      <c r="K12" s="28"/>
    </row>
    <row r="13" spans="1:12" ht="49.5" customHeight="1" thickBot="1" x14ac:dyDescent="0.35">
      <c r="A13" s="35" t="s">
        <v>67</v>
      </c>
      <c r="B13" s="36" t="s">
        <v>10</v>
      </c>
      <c r="C13" s="34" t="s">
        <v>68</v>
      </c>
      <c r="D13" s="37" t="s">
        <v>69</v>
      </c>
      <c r="E13" s="38" t="s">
        <v>70</v>
      </c>
      <c r="F13" s="34" t="s">
        <v>71</v>
      </c>
      <c r="G13" s="37" t="s">
        <v>72</v>
      </c>
      <c r="H13" s="37" t="s">
        <v>73</v>
      </c>
      <c r="I13" s="38" t="s">
        <v>74</v>
      </c>
      <c r="J13" s="45" t="s">
        <v>75</v>
      </c>
      <c r="K13" s="45" t="s">
        <v>76</v>
      </c>
      <c r="L13" t="s">
        <v>77</v>
      </c>
    </row>
    <row r="14" spans="1:12" x14ac:dyDescent="0.3">
      <c r="A14" s="52"/>
      <c r="B14" s="53">
        <v>0</v>
      </c>
      <c r="C14" s="39"/>
      <c r="D14" s="40"/>
      <c r="E14" s="41"/>
      <c r="F14" s="39"/>
      <c r="G14" s="40"/>
      <c r="H14" s="40"/>
      <c r="I14" s="41"/>
      <c r="J14" s="32">
        <f>(C14*60%)+D14+E14+(F14*40%)+(G14*60%)+H14+I14</f>
        <v>0</v>
      </c>
      <c r="K14" s="33">
        <f>((IF(B14*60%&lt;Subsidiebedragen!$B$14,Subsidiebedragen!$B$14,(B14*60%)))*C14)+(D14*B14)+((B14*160%)*E14)+((IF(B14*40%&lt;Subsidiebedragen!$B$14,Subsidiebedragen!$B$14,(B14*40%)))*F14)+((IF(B14*60%&lt;Subsidiebedragen!$B$14,Subsidiebedragen!$B$14,(B14*60%)))*G14)+(H14*B14)+((B14*160%)*I14)</f>
        <v>0</v>
      </c>
      <c r="L14">
        <f>((C14*60%)+D14+(E14*160%)+(F14*40%)+(G14*60%)+H14+(I14*160%))</f>
        <v>0</v>
      </c>
    </row>
    <row r="15" spans="1:12" x14ac:dyDescent="0.3">
      <c r="A15" s="52"/>
      <c r="B15" s="53">
        <v>0</v>
      </c>
      <c r="C15" s="39"/>
      <c r="D15" s="40"/>
      <c r="E15" s="41"/>
      <c r="F15" s="39"/>
      <c r="G15" s="40"/>
      <c r="H15" s="40"/>
      <c r="I15" s="41"/>
      <c r="J15" s="32">
        <f t="shared" ref="J15:J78" si="0">(C15*60%)+D15+E15+(F15*40%)+(G15*60%)+H15+I15</f>
        <v>0</v>
      </c>
      <c r="K15" s="33">
        <f>((IF(B15*60%&lt;Subsidiebedragen!$B$14,Subsidiebedragen!$B$14,(B15*60%)))*C15)+(D15*B15)+((B15*160%)*E15)+((IF(B15*40%&lt;Subsidiebedragen!$B$14,Subsidiebedragen!$B$14,(B15*40%)))*F15)+((IF(B15*60%&lt;Subsidiebedragen!$B$14,Subsidiebedragen!$B$14,(B15*60%)))*G15)+(H15*B15)+((B15*160%)*I15)</f>
        <v>0</v>
      </c>
      <c r="L15">
        <f t="shared" ref="L15:L78" si="1">((C15*60%)+D15+(E15*160%)+(F15*40%)+(G15*60%)+H15+(I15*160%))</f>
        <v>0</v>
      </c>
    </row>
    <row r="16" spans="1:12" x14ac:dyDescent="0.3">
      <c r="A16" s="52"/>
      <c r="B16" s="53">
        <v>0</v>
      </c>
      <c r="C16" s="39"/>
      <c r="D16" s="40"/>
      <c r="E16" s="41"/>
      <c r="F16" s="39"/>
      <c r="G16" s="40"/>
      <c r="H16" s="40"/>
      <c r="I16" s="41"/>
      <c r="J16" s="32">
        <f t="shared" si="0"/>
        <v>0</v>
      </c>
      <c r="K16" s="33">
        <f>((IF(B16*60%&lt;Subsidiebedragen!$B$14,Subsidiebedragen!$B$14,(B16*60%)))*C16)+(D16*B16)+((B16*160%)*E16)+((IF(B16*40%&lt;Subsidiebedragen!$B$14,Subsidiebedragen!$B$14,(B16*40%)))*F16)+((IF(B16*60%&lt;Subsidiebedragen!$B$14,Subsidiebedragen!$B$14,(B16*60%)))*G16)+(H16*B16)+((B16*160%)*I16)</f>
        <v>0</v>
      </c>
      <c r="L16">
        <f t="shared" si="1"/>
        <v>0</v>
      </c>
    </row>
    <row r="17" spans="1:12" x14ac:dyDescent="0.3">
      <c r="A17" s="52"/>
      <c r="B17" s="53">
        <v>0</v>
      </c>
      <c r="C17" s="39"/>
      <c r="D17" s="40"/>
      <c r="E17" s="41"/>
      <c r="F17" s="39"/>
      <c r="G17" s="40"/>
      <c r="H17" s="40"/>
      <c r="I17" s="41"/>
      <c r="J17" s="32">
        <f t="shared" si="0"/>
        <v>0</v>
      </c>
      <c r="K17" s="33">
        <f>((IF(B17*60%&lt;Subsidiebedragen!$B$14,Subsidiebedragen!$B$14,(B17*60%)))*C17)+(D17*B17)+((B17*160%)*E17)+((IF(B17*40%&lt;Subsidiebedragen!$B$14,Subsidiebedragen!$B$14,(B17*40%)))*F17)+((IF(B17*60%&lt;Subsidiebedragen!$B$14,Subsidiebedragen!$B$14,(B17*60%)))*G17)+(H17*B17)+((B17*160%)*I17)</f>
        <v>0</v>
      </c>
      <c r="L17">
        <f t="shared" si="1"/>
        <v>0</v>
      </c>
    </row>
    <row r="18" spans="1:12" x14ac:dyDescent="0.3">
      <c r="A18" s="52"/>
      <c r="B18" s="53">
        <v>0</v>
      </c>
      <c r="C18" s="39"/>
      <c r="D18" s="40"/>
      <c r="E18" s="41"/>
      <c r="F18" s="39"/>
      <c r="G18" s="40"/>
      <c r="H18" s="40"/>
      <c r="I18" s="41"/>
      <c r="J18" s="32">
        <f t="shared" si="0"/>
        <v>0</v>
      </c>
      <c r="K18" s="33">
        <f>((IF(B18*60%&lt;Subsidiebedragen!$B$14,Subsidiebedragen!$B$14,(B18*60%)))*C18)+(D18*B18)+((B18*160%)*E18)+((IF(B18*40%&lt;Subsidiebedragen!$B$14,Subsidiebedragen!$B$14,(B18*40%)))*F18)+((IF(B18*60%&lt;Subsidiebedragen!$B$14,Subsidiebedragen!$B$14,(B18*60%)))*G18)+(H18*B18)+((B18*160%)*I18)</f>
        <v>0</v>
      </c>
      <c r="L18">
        <f t="shared" si="1"/>
        <v>0</v>
      </c>
    </row>
    <row r="19" spans="1:12" x14ac:dyDescent="0.3">
      <c r="A19" s="52"/>
      <c r="B19" s="53">
        <v>0</v>
      </c>
      <c r="C19" s="39"/>
      <c r="D19" s="40"/>
      <c r="E19" s="41"/>
      <c r="F19" s="39"/>
      <c r="G19" s="40"/>
      <c r="H19" s="40"/>
      <c r="I19" s="41"/>
      <c r="J19" s="32">
        <f t="shared" si="0"/>
        <v>0</v>
      </c>
      <c r="K19" s="33">
        <f>((IF(B19*60%&lt;Subsidiebedragen!$B$14,Subsidiebedragen!$B$14,(B19*60%)))*C19)+(D19*B19)+((B19*160%)*E19)+((IF(B19*40%&lt;Subsidiebedragen!$B$14,Subsidiebedragen!$B$14,(B19*40%)))*F19)+((IF(B19*60%&lt;Subsidiebedragen!$B$14,Subsidiebedragen!$B$14,(B19*60%)))*G19)+(H19*B19)+((B19*160%)*I19)</f>
        <v>0</v>
      </c>
      <c r="L19">
        <f t="shared" si="1"/>
        <v>0</v>
      </c>
    </row>
    <row r="20" spans="1:12" x14ac:dyDescent="0.3">
      <c r="A20" s="52"/>
      <c r="B20" s="53">
        <v>0</v>
      </c>
      <c r="C20" s="39"/>
      <c r="D20" s="40"/>
      <c r="E20" s="41"/>
      <c r="F20" s="39"/>
      <c r="G20" s="40"/>
      <c r="H20" s="40"/>
      <c r="I20" s="41"/>
      <c r="J20" s="32">
        <f t="shared" si="0"/>
        <v>0</v>
      </c>
      <c r="K20" s="33">
        <f>((IF(B20*60%&lt;Subsidiebedragen!$B$14,Subsidiebedragen!$B$14,(B20*60%)))*C20)+(D20*B20)+((B20*160%)*E20)+((IF(B20*40%&lt;Subsidiebedragen!$B$14,Subsidiebedragen!$B$14,(B20*40%)))*F20)+((IF(B20*60%&lt;Subsidiebedragen!$B$14,Subsidiebedragen!$B$14,(B20*60%)))*G20)+(H20*B20)+((B20*160%)*I20)</f>
        <v>0</v>
      </c>
      <c r="L20">
        <f t="shared" si="1"/>
        <v>0</v>
      </c>
    </row>
    <row r="21" spans="1:12" x14ac:dyDescent="0.3">
      <c r="A21" s="52"/>
      <c r="B21" s="53">
        <v>0</v>
      </c>
      <c r="C21" s="39"/>
      <c r="D21" s="40"/>
      <c r="E21" s="41"/>
      <c r="F21" s="39"/>
      <c r="G21" s="40"/>
      <c r="H21" s="40"/>
      <c r="I21" s="41"/>
      <c r="J21" s="32">
        <f t="shared" si="0"/>
        <v>0</v>
      </c>
      <c r="K21" s="33">
        <f>((IF(B21*60%&lt;Subsidiebedragen!$B$14,Subsidiebedragen!$B$14,(B21*60%)))*C21)+(D21*B21)+((B21*160%)*E21)+((IF(B21*40%&lt;Subsidiebedragen!$B$14,Subsidiebedragen!$B$14,(B21*40%)))*F21)+((IF(B21*60%&lt;Subsidiebedragen!$B$14,Subsidiebedragen!$B$14,(B21*60%)))*G21)+(H21*B21)+((B21*160%)*I21)</f>
        <v>0</v>
      </c>
      <c r="L21">
        <f t="shared" si="1"/>
        <v>0</v>
      </c>
    </row>
    <row r="22" spans="1:12" x14ac:dyDescent="0.3">
      <c r="A22" s="52"/>
      <c r="B22" s="53">
        <v>0</v>
      </c>
      <c r="C22" s="39"/>
      <c r="D22" s="40"/>
      <c r="E22" s="41"/>
      <c r="F22" s="39"/>
      <c r="G22" s="40"/>
      <c r="H22" s="40"/>
      <c r="I22" s="41"/>
      <c r="J22" s="32">
        <f t="shared" si="0"/>
        <v>0</v>
      </c>
      <c r="K22" s="33">
        <f>((IF(B22*60%&lt;Subsidiebedragen!$B$14,Subsidiebedragen!$B$14,(B22*60%)))*C22)+(D22*B22)+((B22*160%)*E22)+((IF(B22*40%&lt;Subsidiebedragen!$B$14,Subsidiebedragen!$B$14,(B22*40%)))*F22)+((IF(B22*60%&lt;Subsidiebedragen!$B$14,Subsidiebedragen!$B$14,(B22*60%)))*G22)+(H22*B22)+((B22*160%)*I22)</f>
        <v>0</v>
      </c>
      <c r="L22">
        <f t="shared" si="1"/>
        <v>0</v>
      </c>
    </row>
    <row r="23" spans="1:12" x14ac:dyDescent="0.3">
      <c r="A23" s="52"/>
      <c r="B23" s="53">
        <v>0</v>
      </c>
      <c r="C23" s="39"/>
      <c r="D23" s="40"/>
      <c r="E23" s="41"/>
      <c r="F23" s="39"/>
      <c r="G23" s="40"/>
      <c r="H23" s="40"/>
      <c r="I23" s="41"/>
      <c r="J23" s="32">
        <f t="shared" si="0"/>
        <v>0</v>
      </c>
      <c r="K23" s="33">
        <f>((IF(B23*60%&lt;Subsidiebedragen!$B$14,Subsidiebedragen!$B$14,(B23*60%)))*C23)+(D23*B23)+((B23*160%)*E23)+((IF(B23*40%&lt;Subsidiebedragen!$B$14,Subsidiebedragen!$B$14,(B23*40%)))*F23)+((IF(B23*60%&lt;Subsidiebedragen!$B$14,Subsidiebedragen!$B$14,(B23*60%)))*G23)+(H23*B23)+((B23*160%)*I23)</f>
        <v>0</v>
      </c>
      <c r="L23">
        <f t="shared" si="1"/>
        <v>0</v>
      </c>
    </row>
    <row r="24" spans="1:12" x14ac:dyDescent="0.3">
      <c r="A24" s="52"/>
      <c r="B24" s="53">
        <v>0</v>
      </c>
      <c r="C24" s="39"/>
      <c r="D24" s="40"/>
      <c r="E24" s="41"/>
      <c r="F24" s="39"/>
      <c r="G24" s="40"/>
      <c r="H24" s="40"/>
      <c r="I24" s="41"/>
      <c r="J24" s="32">
        <f t="shared" si="0"/>
        <v>0</v>
      </c>
      <c r="K24" s="33">
        <f>((IF(B24*60%&lt;Subsidiebedragen!$B$14,Subsidiebedragen!$B$14,(B24*60%)))*C24)+(D24*B24)+((B24*160%)*E24)+((IF(B24*40%&lt;Subsidiebedragen!$B$14,Subsidiebedragen!$B$14,(B24*40%)))*F24)+((IF(B24*60%&lt;Subsidiebedragen!$B$14,Subsidiebedragen!$B$14,(B24*60%)))*G24)+(H24*B24)+((B24*160%)*I24)</f>
        <v>0</v>
      </c>
      <c r="L24">
        <f t="shared" si="1"/>
        <v>0</v>
      </c>
    </row>
    <row r="25" spans="1:12" x14ac:dyDescent="0.3">
      <c r="A25" s="52"/>
      <c r="B25" s="53">
        <v>0</v>
      </c>
      <c r="C25" s="39"/>
      <c r="D25" s="40"/>
      <c r="E25" s="41"/>
      <c r="F25" s="39"/>
      <c r="G25" s="40"/>
      <c r="H25" s="40"/>
      <c r="I25" s="41"/>
      <c r="J25" s="32">
        <f t="shared" si="0"/>
        <v>0</v>
      </c>
      <c r="K25" s="33">
        <f>((IF(B25*60%&lt;Subsidiebedragen!$B$14,Subsidiebedragen!$B$14,(B25*60%)))*C25)+(D25*B25)+((B25*160%)*E25)+((IF(B25*40%&lt;Subsidiebedragen!$B$14,Subsidiebedragen!$B$14,(B25*40%)))*F25)+((IF(B25*60%&lt;Subsidiebedragen!$B$14,Subsidiebedragen!$B$14,(B25*60%)))*G25)+(H25*B25)+((B25*160%)*I25)</f>
        <v>0</v>
      </c>
      <c r="L25">
        <f t="shared" si="1"/>
        <v>0</v>
      </c>
    </row>
    <row r="26" spans="1:12" x14ac:dyDescent="0.3">
      <c r="A26" s="52"/>
      <c r="B26" s="53">
        <v>0</v>
      </c>
      <c r="C26" s="39"/>
      <c r="D26" s="40"/>
      <c r="E26" s="41"/>
      <c r="F26" s="39"/>
      <c r="G26" s="40"/>
      <c r="H26" s="40"/>
      <c r="I26" s="41"/>
      <c r="J26" s="32">
        <f t="shared" si="0"/>
        <v>0</v>
      </c>
      <c r="K26" s="33">
        <f>((IF(B26*60%&lt;Subsidiebedragen!$B$14,Subsidiebedragen!$B$14,(B26*60%)))*C26)+(D26*B26)+((B26*160%)*E26)+((IF(B26*40%&lt;Subsidiebedragen!$B$14,Subsidiebedragen!$B$14,(B26*40%)))*F26)+((IF(B26*60%&lt;Subsidiebedragen!$B$14,Subsidiebedragen!$B$14,(B26*60%)))*G26)+(H26*B26)+((B26*160%)*I26)</f>
        <v>0</v>
      </c>
      <c r="L26">
        <f t="shared" si="1"/>
        <v>0</v>
      </c>
    </row>
    <row r="27" spans="1:12" x14ac:dyDescent="0.3">
      <c r="A27" s="52"/>
      <c r="B27" s="53">
        <v>0</v>
      </c>
      <c r="C27" s="39"/>
      <c r="D27" s="40"/>
      <c r="E27" s="41"/>
      <c r="F27" s="39"/>
      <c r="G27" s="40"/>
      <c r="H27" s="40"/>
      <c r="I27" s="41"/>
      <c r="J27" s="32">
        <f t="shared" si="0"/>
        <v>0</v>
      </c>
      <c r="K27" s="33">
        <f>((IF(B27*60%&lt;Subsidiebedragen!$B$14,Subsidiebedragen!$B$14,(B27*60%)))*C27)+(D27*B27)+((B27*160%)*E27)+((IF(B27*40%&lt;Subsidiebedragen!$B$14,Subsidiebedragen!$B$14,(B27*40%)))*F27)+((IF(B27*60%&lt;Subsidiebedragen!$B$14,Subsidiebedragen!$B$14,(B27*60%)))*G27)+(H27*B27)+((B27*160%)*I27)</f>
        <v>0</v>
      </c>
      <c r="L27">
        <f t="shared" si="1"/>
        <v>0</v>
      </c>
    </row>
    <row r="28" spans="1:12" x14ac:dyDescent="0.3">
      <c r="A28" s="52"/>
      <c r="B28" s="53">
        <v>0</v>
      </c>
      <c r="C28" s="39"/>
      <c r="D28" s="40"/>
      <c r="E28" s="41"/>
      <c r="F28" s="39"/>
      <c r="G28" s="40"/>
      <c r="H28" s="40"/>
      <c r="I28" s="41"/>
      <c r="J28" s="32">
        <f t="shared" si="0"/>
        <v>0</v>
      </c>
      <c r="K28" s="33">
        <f>((IF(B28*60%&lt;Subsidiebedragen!$B$14,Subsidiebedragen!$B$14,(B28*60%)))*C28)+(D28*B28)+((B28*160%)*E28)+((IF(B28*40%&lt;Subsidiebedragen!$B$14,Subsidiebedragen!$B$14,(B28*40%)))*F28)+((IF(B28*60%&lt;Subsidiebedragen!$B$14,Subsidiebedragen!$B$14,(B28*60%)))*G28)+(H28*B28)+((B28*160%)*I28)</f>
        <v>0</v>
      </c>
      <c r="L28">
        <f t="shared" si="1"/>
        <v>0</v>
      </c>
    </row>
    <row r="29" spans="1:12" x14ac:dyDescent="0.3">
      <c r="A29" s="52"/>
      <c r="B29" s="53">
        <v>0</v>
      </c>
      <c r="C29" s="39"/>
      <c r="D29" s="40"/>
      <c r="E29" s="41"/>
      <c r="F29" s="39"/>
      <c r="G29" s="40"/>
      <c r="H29" s="40"/>
      <c r="I29" s="41"/>
      <c r="J29" s="32">
        <f t="shared" si="0"/>
        <v>0</v>
      </c>
      <c r="K29" s="33">
        <f>((IF(B29*60%&lt;Subsidiebedragen!$B$14,Subsidiebedragen!$B$14,(B29*60%)))*C29)+(D29*B29)+((B29*160%)*E29)+((IF(B29*40%&lt;Subsidiebedragen!$B$14,Subsidiebedragen!$B$14,(B29*40%)))*F29)+((IF(B29*60%&lt;Subsidiebedragen!$B$14,Subsidiebedragen!$B$14,(B29*60%)))*G29)+(H29*B29)+((B29*160%)*I29)</f>
        <v>0</v>
      </c>
      <c r="L29">
        <f t="shared" si="1"/>
        <v>0</v>
      </c>
    </row>
    <row r="30" spans="1:12" x14ac:dyDescent="0.3">
      <c r="A30" s="52"/>
      <c r="B30" s="53">
        <v>0</v>
      </c>
      <c r="C30" s="39"/>
      <c r="D30" s="40"/>
      <c r="E30" s="41"/>
      <c r="F30" s="39"/>
      <c r="G30" s="40"/>
      <c r="H30" s="40"/>
      <c r="I30" s="41"/>
      <c r="J30" s="32">
        <f t="shared" si="0"/>
        <v>0</v>
      </c>
      <c r="K30" s="33">
        <f>((IF(B30*60%&lt;Subsidiebedragen!$B$14,Subsidiebedragen!$B$14,(B30*60%)))*C30)+(D30*B30)+((B30*160%)*E30)+((IF(B30*40%&lt;Subsidiebedragen!$B$14,Subsidiebedragen!$B$14,(B30*40%)))*F30)+((IF(B30*60%&lt;Subsidiebedragen!$B$14,Subsidiebedragen!$B$14,(B30*60%)))*G30)+(H30*B30)+((B30*160%)*I30)</f>
        <v>0</v>
      </c>
      <c r="L30">
        <f t="shared" si="1"/>
        <v>0</v>
      </c>
    </row>
    <row r="31" spans="1:12" x14ac:dyDescent="0.3">
      <c r="A31" s="52"/>
      <c r="B31" s="53">
        <v>0</v>
      </c>
      <c r="C31" s="39"/>
      <c r="D31" s="40"/>
      <c r="E31" s="41"/>
      <c r="F31" s="39"/>
      <c r="G31" s="40"/>
      <c r="H31" s="40"/>
      <c r="I31" s="41"/>
      <c r="J31" s="32">
        <f t="shared" si="0"/>
        <v>0</v>
      </c>
      <c r="K31" s="33">
        <f>((IF(B31*60%&lt;Subsidiebedragen!$B$14,Subsidiebedragen!$B$14,(B31*60%)))*C31)+(D31*B31)+((B31*160%)*E31)+((IF(B31*40%&lt;Subsidiebedragen!$B$14,Subsidiebedragen!$B$14,(B31*40%)))*F31)+((IF(B31*60%&lt;Subsidiebedragen!$B$14,Subsidiebedragen!$B$14,(B31*60%)))*G31)+(H31*B31)+((B31*160%)*I31)</f>
        <v>0</v>
      </c>
      <c r="L31">
        <f t="shared" si="1"/>
        <v>0</v>
      </c>
    </row>
    <row r="32" spans="1:12" x14ac:dyDescent="0.3">
      <c r="A32" s="52"/>
      <c r="B32" s="53">
        <v>0</v>
      </c>
      <c r="C32" s="39"/>
      <c r="D32" s="40"/>
      <c r="E32" s="41"/>
      <c r="F32" s="39"/>
      <c r="G32" s="40"/>
      <c r="H32" s="40"/>
      <c r="I32" s="41"/>
      <c r="J32" s="32">
        <f t="shared" si="0"/>
        <v>0</v>
      </c>
      <c r="K32" s="33">
        <f>((IF(B32*60%&lt;Subsidiebedragen!$B$14,Subsidiebedragen!$B$14,(B32*60%)))*C32)+(D32*B32)+((B32*160%)*E32)+((IF(B32*40%&lt;Subsidiebedragen!$B$14,Subsidiebedragen!$B$14,(B32*40%)))*F32)+((IF(B32*60%&lt;Subsidiebedragen!$B$14,Subsidiebedragen!$B$14,(B32*60%)))*G32)+(H32*B32)+((B32*160%)*I32)</f>
        <v>0</v>
      </c>
      <c r="L32">
        <f t="shared" si="1"/>
        <v>0</v>
      </c>
    </row>
    <row r="33" spans="1:12" x14ac:dyDescent="0.3">
      <c r="A33" s="52"/>
      <c r="B33" s="53">
        <v>0</v>
      </c>
      <c r="C33" s="39"/>
      <c r="D33" s="40"/>
      <c r="E33" s="41"/>
      <c r="F33" s="39"/>
      <c r="G33" s="40"/>
      <c r="H33" s="40"/>
      <c r="I33" s="41"/>
      <c r="J33" s="32">
        <f t="shared" si="0"/>
        <v>0</v>
      </c>
      <c r="K33" s="33">
        <f>((IF(B33*60%&lt;Subsidiebedragen!$B$14,Subsidiebedragen!$B$14,(B33*60%)))*C33)+(D33*B33)+((B33*160%)*E33)+((IF(B33*40%&lt;Subsidiebedragen!$B$14,Subsidiebedragen!$B$14,(B33*40%)))*F33)+((IF(B33*60%&lt;Subsidiebedragen!$B$14,Subsidiebedragen!$B$14,(B33*60%)))*G33)+(H33*B33)+((B33*160%)*I33)</f>
        <v>0</v>
      </c>
      <c r="L33">
        <f t="shared" si="1"/>
        <v>0</v>
      </c>
    </row>
    <row r="34" spans="1:12" x14ac:dyDescent="0.3">
      <c r="A34" s="52"/>
      <c r="B34" s="53">
        <v>0</v>
      </c>
      <c r="C34" s="39"/>
      <c r="D34" s="40"/>
      <c r="E34" s="41"/>
      <c r="F34" s="39"/>
      <c r="G34" s="40"/>
      <c r="H34" s="40"/>
      <c r="I34" s="41"/>
      <c r="J34" s="32">
        <f t="shared" si="0"/>
        <v>0</v>
      </c>
      <c r="K34" s="33">
        <f>((IF(B34*60%&lt;Subsidiebedragen!$B$14,Subsidiebedragen!$B$14,(B34*60%)))*C34)+(D34*B34)+((B34*160%)*E34)+((IF(B34*40%&lt;Subsidiebedragen!$B$14,Subsidiebedragen!$B$14,(B34*40%)))*F34)+((IF(B34*60%&lt;Subsidiebedragen!$B$14,Subsidiebedragen!$B$14,(B34*60%)))*G34)+(H34*B34)+((B34*160%)*I34)</f>
        <v>0</v>
      </c>
      <c r="L34">
        <f t="shared" si="1"/>
        <v>0</v>
      </c>
    </row>
    <row r="35" spans="1:12" x14ac:dyDescent="0.3">
      <c r="A35" s="52"/>
      <c r="B35" s="53">
        <v>0</v>
      </c>
      <c r="C35" s="39"/>
      <c r="D35" s="40"/>
      <c r="E35" s="41"/>
      <c r="F35" s="39"/>
      <c r="G35" s="40"/>
      <c r="H35" s="40"/>
      <c r="I35" s="41"/>
      <c r="J35" s="32">
        <f t="shared" si="0"/>
        <v>0</v>
      </c>
      <c r="K35" s="33">
        <f>((IF(B35*60%&lt;Subsidiebedragen!$B$14,Subsidiebedragen!$B$14,(B35*60%)))*C35)+(D35*B35)+((B35*160%)*E35)+((IF(B35*40%&lt;Subsidiebedragen!$B$14,Subsidiebedragen!$B$14,(B35*40%)))*F35)+((IF(B35*60%&lt;Subsidiebedragen!$B$14,Subsidiebedragen!$B$14,(B35*60%)))*G35)+(H35*B35)+((B35*160%)*I35)</f>
        <v>0</v>
      </c>
      <c r="L35">
        <f t="shared" si="1"/>
        <v>0</v>
      </c>
    </row>
    <row r="36" spans="1:12" x14ac:dyDescent="0.3">
      <c r="A36" s="52"/>
      <c r="B36" s="53">
        <v>0</v>
      </c>
      <c r="C36" s="39"/>
      <c r="D36" s="40"/>
      <c r="E36" s="41"/>
      <c r="F36" s="39"/>
      <c r="G36" s="40"/>
      <c r="H36" s="40"/>
      <c r="I36" s="41"/>
      <c r="J36" s="32">
        <f t="shared" si="0"/>
        <v>0</v>
      </c>
      <c r="K36" s="33">
        <f>((IF(B36*60%&lt;Subsidiebedragen!$B$14,Subsidiebedragen!$B$14,(B36*60%)))*C36)+(D36*B36)+((B36*160%)*E36)+((IF(B36*40%&lt;Subsidiebedragen!$B$14,Subsidiebedragen!$B$14,(B36*40%)))*F36)+((IF(B36*60%&lt;Subsidiebedragen!$B$14,Subsidiebedragen!$B$14,(B36*60%)))*G36)+(H36*B36)+((B36*160%)*I36)</f>
        <v>0</v>
      </c>
      <c r="L36">
        <f t="shared" si="1"/>
        <v>0</v>
      </c>
    </row>
    <row r="37" spans="1:12" x14ac:dyDescent="0.3">
      <c r="A37" s="52"/>
      <c r="B37" s="53">
        <v>0</v>
      </c>
      <c r="C37" s="39"/>
      <c r="D37" s="40"/>
      <c r="E37" s="41"/>
      <c r="F37" s="39"/>
      <c r="G37" s="40"/>
      <c r="H37" s="40"/>
      <c r="I37" s="41"/>
      <c r="J37" s="32">
        <f t="shared" si="0"/>
        <v>0</v>
      </c>
      <c r="K37" s="33">
        <f>((IF(B37*60%&lt;Subsidiebedragen!$B$14,Subsidiebedragen!$B$14,(B37*60%)))*C37)+(D37*B37)+((B37*160%)*E37)+((IF(B37*40%&lt;Subsidiebedragen!$B$14,Subsidiebedragen!$B$14,(B37*40%)))*F37)+((IF(B37*60%&lt;Subsidiebedragen!$B$14,Subsidiebedragen!$B$14,(B37*60%)))*G37)+(H37*B37)+((B37*160%)*I37)</f>
        <v>0</v>
      </c>
      <c r="L37">
        <f t="shared" si="1"/>
        <v>0</v>
      </c>
    </row>
    <row r="38" spans="1:12" x14ac:dyDescent="0.3">
      <c r="A38" s="52"/>
      <c r="B38" s="53">
        <v>0</v>
      </c>
      <c r="C38" s="39"/>
      <c r="D38" s="40"/>
      <c r="E38" s="41"/>
      <c r="F38" s="39"/>
      <c r="G38" s="40"/>
      <c r="H38" s="40"/>
      <c r="I38" s="41"/>
      <c r="J38" s="32">
        <f t="shared" si="0"/>
        <v>0</v>
      </c>
      <c r="K38" s="33">
        <f>((IF(B38*60%&lt;Subsidiebedragen!$B$14,Subsidiebedragen!$B$14,(B38*60%)))*C38)+(D38*B38)+((B38*160%)*E38)+((IF(B38*40%&lt;Subsidiebedragen!$B$14,Subsidiebedragen!$B$14,(B38*40%)))*F38)+((IF(B38*60%&lt;Subsidiebedragen!$B$14,Subsidiebedragen!$B$14,(B38*60%)))*G38)+(H38*B38)+((B38*160%)*I38)</f>
        <v>0</v>
      </c>
      <c r="L38">
        <f t="shared" si="1"/>
        <v>0</v>
      </c>
    </row>
    <row r="39" spans="1:12" x14ac:dyDescent="0.3">
      <c r="A39" s="52"/>
      <c r="B39" s="53">
        <v>0</v>
      </c>
      <c r="C39" s="39"/>
      <c r="D39" s="40"/>
      <c r="E39" s="41"/>
      <c r="F39" s="39"/>
      <c r="G39" s="40"/>
      <c r="H39" s="40"/>
      <c r="I39" s="41"/>
      <c r="J39" s="32">
        <f t="shared" si="0"/>
        <v>0</v>
      </c>
      <c r="K39" s="33">
        <f>((IF(B39*60%&lt;Subsidiebedragen!$B$14,Subsidiebedragen!$B$14,(B39*60%)))*C39)+(D39*B39)+((B39*160%)*E39)+((IF(B39*40%&lt;Subsidiebedragen!$B$14,Subsidiebedragen!$B$14,(B39*40%)))*F39)+((IF(B39*60%&lt;Subsidiebedragen!$B$14,Subsidiebedragen!$B$14,(B39*60%)))*G39)+(H39*B39)+((B39*160%)*I39)</f>
        <v>0</v>
      </c>
      <c r="L39">
        <f t="shared" si="1"/>
        <v>0</v>
      </c>
    </row>
    <row r="40" spans="1:12" x14ac:dyDescent="0.3">
      <c r="A40" s="52"/>
      <c r="B40" s="53">
        <v>0</v>
      </c>
      <c r="C40" s="39"/>
      <c r="D40" s="40"/>
      <c r="E40" s="41"/>
      <c r="F40" s="39"/>
      <c r="G40" s="40"/>
      <c r="H40" s="40"/>
      <c r="I40" s="41"/>
      <c r="J40" s="32">
        <f t="shared" si="0"/>
        <v>0</v>
      </c>
      <c r="K40" s="33">
        <f>((IF(B40*60%&lt;Subsidiebedragen!$B$14,Subsidiebedragen!$B$14,(B40*60%)))*C40)+(D40*B40)+((B40*160%)*E40)+((IF(B40*40%&lt;Subsidiebedragen!$B$14,Subsidiebedragen!$B$14,(B40*40%)))*F40)+((IF(B40*60%&lt;Subsidiebedragen!$B$14,Subsidiebedragen!$B$14,(B40*60%)))*G40)+(H40*B40)+((B40*160%)*I40)</f>
        <v>0</v>
      </c>
      <c r="L40">
        <f t="shared" si="1"/>
        <v>0</v>
      </c>
    </row>
    <row r="41" spans="1:12" x14ac:dyDescent="0.3">
      <c r="A41" s="52"/>
      <c r="B41" s="53">
        <v>0</v>
      </c>
      <c r="C41" s="39"/>
      <c r="D41" s="40"/>
      <c r="E41" s="41"/>
      <c r="F41" s="39"/>
      <c r="G41" s="40"/>
      <c r="H41" s="40"/>
      <c r="I41" s="41"/>
      <c r="J41" s="32">
        <f t="shared" si="0"/>
        <v>0</v>
      </c>
      <c r="K41" s="33">
        <f>((IF(B41*60%&lt;Subsidiebedragen!$B$14,Subsidiebedragen!$B$14,(B41*60%)))*C41)+(D41*B41)+((B41*160%)*E41)+((IF(B41*40%&lt;Subsidiebedragen!$B$14,Subsidiebedragen!$B$14,(B41*40%)))*F41)+((IF(B41*60%&lt;Subsidiebedragen!$B$14,Subsidiebedragen!$B$14,(B41*60%)))*G41)+(H41*B41)+((B41*160%)*I41)</f>
        <v>0</v>
      </c>
      <c r="L41">
        <f t="shared" si="1"/>
        <v>0</v>
      </c>
    </row>
    <row r="42" spans="1:12" x14ac:dyDescent="0.3">
      <c r="A42" s="52"/>
      <c r="B42" s="53">
        <v>0</v>
      </c>
      <c r="C42" s="39"/>
      <c r="D42" s="40"/>
      <c r="E42" s="41"/>
      <c r="F42" s="39"/>
      <c r="G42" s="40"/>
      <c r="H42" s="40"/>
      <c r="I42" s="41"/>
      <c r="J42" s="32">
        <f t="shared" si="0"/>
        <v>0</v>
      </c>
      <c r="K42" s="33">
        <f>((IF(B42*60%&lt;Subsidiebedragen!$B$14,Subsidiebedragen!$B$14,(B42*60%)))*C42)+(D42*B42)+((B42*160%)*E42)+((IF(B42*40%&lt;Subsidiebedragen!$B$14,Subsidiebedragen!$B$14,(B42*40%)))*F42)+((IF(B42*60%&lt;Subsidiebedragen!$B$14,Subsidiebedragen!$B$14,(B42*60%)))*G42)+(H42*B42)+((B42*160%)*I42)</f>
        <v>0</v>
      </c>
      <c r="L42">
        <f t="shared" si="1"/>
        <v>0</v>
      </c>
    </row>
    <row r="43" spans="1:12" x14ac:dyDescent="0.3">
      <c r="A43" s="52"/>
      <c r="B43" s="53">
        <v>0</v>
      </c>
      <c r="C43" s="39"/>
      <c r="D43" s="40"/>
      <c r="E43" s="41"/>
      <c r="F43" s="39"/>
      <c r="G43" s="40"/>
      <c r="H43" s="40"/>
      <c r="I43" s="41"/>
      <c r="J43" s="32">
        <f t="shared" si="0"/>
        <v>0</v>
      </c>
      <c r="K43" s="33">
        <f>((IF(B43*60%&lt;Subsidiebedragen!$B$14,Subsidiebedragen!$B$14,(B43*60%)))*C43)+(D43*B43)+((B43*160%)*E43)+((IF(B43*40%&lt;Subsidiebedragen!$B$14,Subsidiebedragen!$B$14,(B43*40%)))*F43)+((IF(B43*60%&lt;Subsidiebedragen!$B$14,Subsidiebedragen!$B$14,(B43*60%)))*G43)+(H43*B43)+((B43*160%)*I43)</f>
        <v>0</v>
      </c>
      <c r="L43">
        <f t="shared" si="1"/>
        <v>0</v>
      </c>
    </row>
    <row r="44" spans="1:12" x14ac:dyDescent="0.3">
      <c r="A44" s="52"/>
      <c r="B44" s="53">
        <v>0</v>
      </c>
      <c r="C44" s="39"/>
      <c r="D44" s="40"/>
      <c r="E44" s="41"/>
      <c r="F44" s="39"/>
      <c r="G44" s="40"/>
      <c r="H44" s="40"/>
      <c r="I44" s="41"/>
      <c r="J44" s="32">
        <f t="shared" si="0"/>
        <v>0</v>
      </c>
      <c r="K44" s="33">
        <f>((IF(B44*60%&lt;Subsidiebedragen!$B$14,Subsidiebedragen!$B$14,(B44*60%)))*C44)+(D44*B44)+((B44*160%)*E44)+((IF(B44*40%&lt;Subsidiebedragen!$B$14,Subsidiebedragen!$B$14,(B44*40%)))*F44)+((IF(B44*60%&lt;Subsidiebedragen!$B$14,Subsidiebedragen!$B$14,(B44*60%)))*G44)+(H44*B44)+((B44*160%)*I44)</f>
        <v>0</v>
      </c>
      <c r="L44">
        <f t="shared" si="1"/>
        <v>0</v>
      </c>
    </row>
    <row r="45" spans="1:12" x14ac:dyDescent="0.3">
      <c r="A45" s="52"/>
      <c r="B45" s="53">
        <v>0</v>
      </c>
      <c r="C45" s="39"/>
      <c r="D45" s="40"/>
      <c r="E45" s="41"/>
      <c r="F45" s="39"/>
      <c r="G45" s="40"/>
      <c r="H45" s="40"/>
      <c r="I45" s="41"/>
      <c r="J45" s="32">
        <f t="shared" si="0"/>
        <v>0</v>
      </c>
      <c r="K45" s="33">
        <f>((IF(B45*60%&lt;Subsidiebedragen!$B$14,Subsidiebedragen!$B$14,(B45*60%)))*C45)+(D45*B45)+((B45*160%)*E45)+((IF(B45*40%&lt;Subsidiebedragen!$B$14,Subsidiebedragen!$B$14,(B45*40%)))*F45)+((IF(B45*60%&lt;Subsidiebedragen!$B$14,Subsidiebedragen!$B$14,(B45*60%)))*G45)+(H45*B45)+((B45*160%)*I45)</f>
        <v>0</v>
      </c>
      <c r="L45">
        <f t="shared" si="1"/>
        <v>0</v>
      </c>
    </row>
    <row r="46" spans="1:12" x14ac:dyDescent="0.3">
      <c r="A46" s="52"/>
      <c r="B46" s="53">
        <v>0</v>
      </c>
      <c r="C46" s="39"/>
      <c r="D46" s="40"/>
      <c r="E46" s="41"/>
      <c r="F46" s="39"/>
      <c r="G46" s="40"/>
      <c r="H46" s="40"/>
      <c r="I46" s="41"/>
      <c r="J46" s="32">
        <f t="shared" si="0"/>
        <v>0</v>
      </c>
      <c r="K46" s="33">
        <f>((IF(B46*60%&lt;Subsidiebedragen!$B$14,Subsidiebedragen!$B$14,(B46*60%)))*C46)+(D46*B46)+((B46*160%)*E46)+((IF(B46*40%&lt;Subsidiebedragen!$B$14,Subsidiebedragen!$B$14,(B46*40%)))*F46)+((IF(B46*60%&lt;Subsidiebedragen!$B$14,Subsidiebedragen!$B$14,(B46*60%)))*G46)+(H46*B46)+((B46*160%)*I46)</f>
        <v>0</v>
      </c>
      <c r="L46">
        <f t="shared" si="1"/>
        <v>0</v>
      </c>
    </row>
    <row r="47" spans="1:12" x14ac:dyDescent="0.3">
      <c r="A47" s="52"/>
      <c r="B47" s="53">
        <v>0</v>
      </c>
      <c r="C47" s="39"/>
      <c r="D47" s="40"/>
      <c r="E47" s="41"/>
      <c r="F47" s="39"/>
      <c r="G47" s="40"/>
      <c r="H47" s="40"/>
      <c r="I47" s="41"/>
      <c r="J47" s="32">
        <f t="shared" si="0"/>
        <v>0</v>
      </c>
      <c r="K47" s="33">
        <f>((IF(B47*60%&lt;Subsidiebedragen!$B$14,Subsidiebedragen!$B$14,(B47*60%)))*C47)+(D47*B47)+((B47*160%)*E47)+((IF(B47*40%&lt;Subsidiebedragen!$B$14,Subsidiebedragen!$B$14,(B47*40%)))*F47)+((IF(B47*60%&lt;Subsidiebedragen!$B$14,Subsidiebedragen!$B$14,(B47*60%)))*G47)+(H47*B47)+((B47*160%)*I47)</f>
        <v>0</v>
      </c>
      <c r="L47">
        <f t="shared" si="1"/>
        <v>0</v>
      </c>
    </row>
    <row r="48" spans="1:12" x14ac:dyDescent="0.3">
      <c r="A48" s="52"/>
      <c r="B48" s="53">
        <v>0</v>
      </c>
      <c r="C48" s="39"/>
      <c r="D48" s="40"/>
      <c r="E48" s="41"/>
      <c r="F48" s="39"/>
      <c r="G48" s="40"/>
      <c r="H48" s="40"/>
      <c r="I48" s="41"/>
      <c r="J48" s="32">
        <f t="shared" si="0"/>
        <v>0</v>
      </c>
      <c r="K48" s="33">
        <f>((IF(B48*60%&lt;Subsidiebedragen!$B$14,Subsidiebedragen!$B$14,(B48*60%)))*C48)+(D48*B48)+((B48*160%)*E48)+((IF(B48*40%&lt;Subsidiebedragen!$B$14,Subsidiebedragen!$B$14,(B48*40%)))*F48)+((IF(B48*60%&lt;Subsidiebedragen!$B$14,Subsidiebedragen!$B$14,(B48*60%)))*G48)+(H48*B48)+((B48*160%)*I48)</f>
        <v>0</v>
      </c>
      <c r="L48">
        <f t="shared" si="1"/>
        <v>0</v>
      </c>
    </row>
    <row r="49" spans="1:12" x14ac:dyDescent="0.3">
      <c r="A49" s="52"/>
      <c r="B49" s="53">
        <v>0</v>
      </c>
      <c r="C49" s="39"/>
      <c r="D49" s="40"/>
      <c r="E49" s="41"/>
      <c r="F49" s="39"/>
      <c r="G49" s="40"/>
      <c r="H49" s="40"/>
      <c r="I49" s="41"/>
      <c r="J49" s="32">
        <f t="shared" si="0"/>
        <v>0</v>
      </c>
      <c r="K49" s="33">
        <f>((IF(B49*60%&lt;Subsidiebedragen!$B$14,Subsidiebedragen!$B$14,(B49*60%)))*C49)+(D49*B49)+((B49*160%)*E49)+((IF(B49*40%&lt;Subsidiebedragen!$B$14,Subsidiebedragen!$B$14,(B49*40%)))*F49)+((IF(B49*60%&lt;Subsidiebedragen!$B$14,Subsidiebedragen!$B$14,(B49*60%)))*G49)+(H49*B49)+((B49*160%)*I49)</f>
        <v>0</v>
      </c>
      <c r="L49">
        <f t="shared" si="1"/>
        <v>0</v>
      </c>
    </row>
    <row r="50" spans="1:12" x14ac:dyDescent="0.3">
      <c r="A50" s="52"/>
      <c r="B50" s="53">
        <v>0</v>
      </c>
      <c r="C50" s="39"/>
      <c r="D50" s="40"/>
      <c r="E50" s="41"/>
      <c r="F50" s="39"/>
      <c r="G50" s="40"/>
      <c r="H50" s="40"/>
      <c r="I50" s="41"/>
      <c r="J50" s="32">
        <f t="shared" si="0"/>
        <v>0</v>
      </c>
      <c r="K50" s="33">
        <f>((IF(B50*60%&lt;Subsidiebedragen!$B$14,Subsidiebedragen!$B$14,(B50*60%)))*C50)+(D50*B50)+((B50*160%)*E50)+((IF(B50*40%&lt;Subsidiebedragen!$B$14,Subsidiebedragen!$B$14,(B50*40%)))*F50)+((IF(B50*60%&lt;Subsidiebedragen!$B$14,Subsidiebedragen!$B$14,(B50*60%)))*G50)+(H50*B50)+((B50*160%)*I50)</f>
        <v>0</v>
      </c>
      <c r="L50">
        <f t="shared" si="1"/>
        <v>0</v>
      </c>
    </row>
    <row r="51" spans="1:12" x14ac:dyDescent="0.3">
      <c r="A51" s="52"/>
      <c r="B51" s="53">
        <v>0</v>
      </c>
      <c r="C51" s="39"/>
      <c r="D51" s="40"/>
      <c r="E51" s="41"/>
      <c r="F51" s="39"/>
      <c r="G51" s="40"/>
      <c r="H51" s="40"/>
      <c r="I51" s="41"/>
      <c r="J51" s="32">
        <f t="shared" si="0"/>
        <v>0</v>
      </c>
      <c r="K51" s="33">
        <f>((IF(B51*60%&lt;Subsidiebedragen!$B$14,Subsidiebedragen!$B$14,(B51*60%)))*C51)+(D51*B51)+((B51*160%)*E51)+((IF(B51*40%&lt;Subsidiebedragen!$B$14,Subsidiebedragen!$B$14,(B51*40%)))*F51)+((IF(B51*60%&lt;Subsidiebedragen!$B$14,Subsidiebedragen!$B$14,(B51*60%)))*G51)+(H51*B51)+((B51*160%)*I51)</f>
        <v>0</v>
      </c>
      <c r="L51">
        <f t="shared" si="1"/>
        <v>0</v>
      </c>
    </row>
    <row r="52" spans="1:12" x14ac:dyDescent="0.3">
      <c r="A52" s="52"/>
      <c r="B52" s="53">
        <v>0</v>
      </c>
      <c r="C52" s="39"/>
      <c r="D52" s="40"/>
      <c r="E52" s="41"/>
      <c r="F52" s="39"/>
      <c r="G52" s="40"/>
      <c r="H52" s="40"/>
      <c r="I52" s="41"/>
      <c r="J52" s="32">
        <f t="shared" si="0"/>
        <v>0</v>
      </c>
      <c r="K52" s="33">
        <f>((IF(B52*60%&lt;Subsidiebedragen!$B$14,Subsidiebedragen!$B$14,(B52*60%)))*C52)+(D52*B52)+((B52*160%)*E52)+((IF(B52*40%&lt;Subsidiebedragen!$B$14,Subsidiebedragen!$B$14,(B52*40%)))*F52)+((IF(B52*60%&lt;Subsidiebedragen!$B$14,Subsidiebedragen!$B$14,(B52*60%)))*G52)+(H52*B52)+((B52*160%)*I52)</f>
        <v>0</v>
      </c>
      <c r="L52">
        <f t="shared" si="1"/>
        <v>0</v>
      </c>
    </row>
    <row r="53" spans="1:12" x14ac:dyDescent="0.3">
      <c r="A53" s="52"/>
      <c r="B53" s="53">
        <v>0</v>
      </c>
      <c r="C53" s="39"/>
      <c r="D53" s="40"/>
      <c r="E53" s="41"/>
      <c r="F53" s="39"/>
      <c r="G53" s="40"/>
      <c r="H53" s="40"/>
      <c r="I53" s="41"/>
      <c r="J53" s="32">
        <f t="shared" si="0"/>
        <v>0</v>
      </c>
      <c r="K53" s="33">
        <f>((IF(B53*60%&lt;Subsidiebedragen!$B$14,Subsidiebedragen!$B$14,(B53*60%)))*C53)+(D53*B53)+((B53*160%)*E53)+((IF(B53*40%&lt;Subsidiebedragen!$B$14,Subsidiebedragen!$B$14,(B53*40%)))*F53)+((IF(B53*60%&lt;Subsidiebedragen!$B$14,Subsidiebedragen!$B$14,(B53*60%)))*G53)+(H53*B53)+((B53*160%)*I53)</f>
        <v>0</v>
      </c>
      <c r="L53">
        <f t="shared" si="1"/>
        <v>0</v>
      </c>
    </row>
    <row r="54" spans="1:12" x14ac:dyDescent="0.3">
      <c r="A54" s="52"/>
      <c r="B54" s="53">
        <v>0</v>
      </c>
      <c r="C54" s="39"/>
      <c r="D54" s="40"/>
      <c r="E54" s="41"/>
      <c r="F54" s="39"/>
      <c r="G54" s="40"/>
      <c r="H54" s="40"/>
      <c r="I54" s="41"/>
      <c r="J54" s="32">
        <f t="shared" si="0"/>
        <v>0</v>
      </c>
      <c r="K54" s="33">
        <f>((IF(B54*60%&lt;Subsidiebedragen!$B$14,Subsidiebedragen!$B$14,(B54*60%)))*C54)+(D54*B54)+((B54*160%)*E54)+((IF(B54*40%&lt;Subsidiebedragen!$B$14,Subsidiebedragen!$B$14,(B54*40%)))*F54)+((IF(B54*60%&lt;Subsidiebedragen!$B$14,Subsidiebedragen!$B$14,(B54*60%)))*G54)+(H54*B54)+((B54*160%)*I54)</f>
        <v>0</v>
      </c>
      <c r="L54">
        <f t="shared" si="1"/>
        <v>0</v>
      </c>
    </row>
    <row r="55" spans="1:12" x14ac:dyDescent="0.3">
      <c r="A55" s="52"/>
      <c r="B55" s="53">
        <v>0</v>
      </c>
      <c r="C55" s="39"/>
      <c r="D55" s="40"/>
      <c r="E55" s="41"/>
      <c r="F55" s="39"/>
      <c r="G55" s="40"/>
      <c r="H55" s="40"/>
      <c r="I55" s="41"/>
      <c r="J55" s="32">
        <f t="shared" si="0"/>
        <v>0</v>
      </c>
      <c r="K55" s="33">
        <f>((IF(B55*60%&lt;Subsidiebedragen!$B$14,Subsidiebedragen!$B$14,(B55*60%)))*C55)+(D55*B55)+((B55*160%)*E55)+((IF(B55*40%&lt;Subsidiebedragen!$B$14,Subsidiebedragen!$B$14,(B55*40%)))*F55)+((IF(B55*60%&lt;Subsidiebedragen!$B$14,Subsidiebedragen!$B$14,(B55*60%)))*G55)+(H55*B55)+((B55*160%)*I55)</f>
        <v>0</v>
      </c>
      <c r="L55">
        <f t="shared" si="1"/>
        <v>0</v>
      </c>
    </row>
    <row r="56" spans="1:12" x14ac:dyDescent="0.3">
      <c r="A56" s="52"/>
      <c r="B56" s="53">
        <v>0</v>
      </c>
      <c r="C56" s="39"/>
      <c r="D56" s="40"/>
      <c r="E56" s="41"/>
      <c r="F56" s="39"/>
      <c r="G56" s="40"/>
      <c r="H56" s="40"/>
      <c r="I56" s="41"/>
      <c r="J56" s="32">
        <f t="shared" si="0"/>
        <v>0</v>
      </c>
      <c r="K56" s="33">
        <f>((IF(B56*60%&lt;Subsidiebedragen!$B$14,Subsidiebedragen!$B$14,(B56*60%)))*C56)+(D56*B56)+((B56*160%)*E56)+((IF(B56*40%&lt;Subsidiebedragen!$B$14,Subsidiebedragen!$B$14,(B56*40%)))*F56)+((IF(B56*60%&lt;Subsidiebedragen!$B$14,Subsidiebedragen!$B$14,(B56*60%)))*G56)+(H56*B56)+((B56*160%)*I56)</f>
        <v>0</v>
      </c>
      <c r="L56">
        <f t="shared" si="1"/>
        <v>0</v>
      </c>
    </row>
    <row r="57" spans="1:12" x14ac:dyDescent="0.3">
      <c r="A57" s="52"/>
      <c r="B57" s="53">
        <v>0</v>
      </c>
      <c r="C57" s="39"/>
      <c r="D57" s="40"/>
      <c r="E57" s="41"/>
      <c r="F57" s="39"/>
      <c r="G57" s="40"/>
      <c r="H57" s="40"/>
      <c r="I57" s="41"/>
      <c r="J57" s="32">
        <f t="shared" si="0"/>
        <v>0</v>
      </c>
      <c r="K57" s="33">
        <f>((IF(B57*60%&lt;Subsidiebedragen!$B$14,Subsidiebedragen!$B$14,(B57*60%)))*C57)+(D57*B57)+((B57*160%)*E57)+((IF(B57*40%&lt;Subsidiebedragen!$B$14,Subsidiebedragen!$B$14,(B57*40%)))*F57)+((IF(B57*60%&lt;Subsidiebedragen!$B$14,Subsidiebedragen!$B$14,(B57*60%)))*G57)+(H57*B57)+((B57*160%)*I57)</f>
        <v>0</v>
      </c>
      <c r="L57">
        <f t="shared" si="1"/>
        <v>0</v>
      </c>
    </row>
    <row r="58" spans="1:12" x14ac:dyDescent="0.3">
      <c r="A58" s="52"/>
      <c r="B58" s="53">
        <v>0</v>
      </c>
      <c r="C58" s="39"/>
      <c r="D58" s="40"/>
      <c r="E58" s="41"/>
      <c r="F58" s="39"/>
      <c r="G58" s="40"/>
      <c r="H58" s="40"/>
      <c r="I58" s="41"/>
      <c r="J58" s="32">
        <f t="shared" si="0"/>
        <v>0</v>
      </c>
      <c r="K58" s="33">
        <f>((IF(B58*60%&lt;Subsidiebedragen!$B$14,Subsidiebedragen!$B$14,(B58*60%)))*C58)+(D58*B58)+((B58*160%)*E58)+((IF(B58*40%&lt;Subsidiebedragen!$B$14,Subsidiebedragen!$B$14,(B58*40%)))*F58)+((IF(B58*60%&lt;Subsidiebedragen!$B$14,Subsidiebedragen!$B$14,(B58*60%)))*G58)+(H58*B58)+((B58*160%)*I58)</f>
        <v>0</v>
      </c>
      <c r="L58">
        <f t="shared" si="1"/>
        <v>0</v>
      </c>
    </row>
    <row r="59" spans="1:12" x14ac:dyDescent="0.3">
      <c r="A59" s="52"/>
      <c r="B59" s="53">
        <v>0</v>
      </c>
      <c r="C59" s="39"/>
      <c r="D59" s="40"/>
      <c r="E59" s="41"/>
      <c r="F59" s="39"/>
      <c r="G59" s="40"/>
      <c r="H59" s="40"/>
      <c r="I59" s="41"/>
      <c r="J59" s="32">
        <f t="shared" si="0"/>
        <v>0</v>
      </c>
      <c r="K59" s="33">
        <f>((IF(B59*60%&lt;Subsidiebedragen!$B$14,Subsidiebedragen!$B$14,(B59*60%)))*C59)+(D59*B59)+((B59*160%)*E59)+((IF(B59*40%&lt;Subsidiebedragen!$B$14,Subsidiebedragen!$B$14,(B59*40%)))*F59)+((IF(B59*60%&lt;Subsidiebedragen!$B$14,Subsidiebedragen!$B$14,(B59*60%)))*G59)+(H59*B59)+((B59*160%)*I59)</f>
        <v>0</v>
      </c>
      <c r="L59">
        <f t="shared" si="1"/>
        <v>0</v>
      </c>
    </row>
    <row r="60" spans="1:12" x14ac:dyDescent="0.3">
      <c r="A60" s="52"/>
      <c r="B60" s="53">
        <v>0</v>
      </c>
      <c r="C60" s="39"/>
      <c r="D60" s="40"/>
      <c r="E60" s="41"/>
      <c r="F60" s="39"/>
      <c r="G60" s="40"/>
      <c r="H60" s="40"/>
      <c r="I60" s="41"/>
      <c r="J60" s="32">
        <f t="shared" si="0"/>
        <v>0</v>
      </c>
      <c r="K60" s="33">
        <f>((IF(B60*60%&lt;Subsidiebedragen!$B$14,Subsidiebedragen!$B$14,(B60*60%)))*C60)+(D60*B60)+((B60*160%)*E60)+((IF(B60*40%&lt;Subsidiebedragen!$B$14,Subsidiebedragen!$B$14,(B60*40%)))*F60)+((IF(B60*60%&lt;Subsidiebedragen!$B$14,Subsidiebedragen!$B$14,(B60*60%)))*G60)+(H60*B60)+((B60*160%)*I60)</f>
        <v>0</v>
      </c>
      <c r="L60">
        <f t="shared" si="1"/>
        <v>0</v>
      </c>
    </row>
    <row r="61" spans="1:12" x14ac:dyDescent="0.3">
      <c r="A61" s="52"/>
      <c r="B61" s="53">
        <v>0</v>
      </c>
      <c r="C61" s="39"/>
      <c r="D61" s="40"/>
      <c r="E61" s="41"/>
      <c r="F61" s="39"/>
      <c r="G61" s="40"/>
      <c r="H61" s="40"/>
      <c r="I61" s="41"/>
      <c r="J61" s="32">
        <f t="shared" si="0"/>
        <v>0</v>
      </c>
      <c r="K61" s="33">
        <f>((IF(B61*60%&lt;Subsidiebedragen!$B$14,Subsidiebedragen!$B$14,(B61*60%)))*C61)+(D61*B61)+((B61*160%)*E61)+((IF(B61*40%&lt;Subsidiebedragen!$B$14,Subsidiebedragen!$B$14,(B61*40%)))*F61)+((IF(B61*60%&lt;Subsidiebedragen!$B$14,Subsidiebedragen!$B$14,(B61*60%)))*G61)+(H61*B61)+((B61*160%)*I61)</f>
        <v>0</v>
      </c>
      <c r="L61">
        <f t="shared" si="1"/>
        <v>0</v>
      </c>
    </row>
    <row r="62" spans="1:12" x14ac:dyDescent="0.3">
      <c r="A62" s="52"/>
      <c r="B62" s="53">
        <v>0</v>
      </c>
      <c r="C62" s="39"/>
      <c r="D62" s="40"/>
      <c r="E62" s="41"/>
      <c r="F62" s="39"/>
      <c r="G62" s="40"/>
      <c r="H62" s="40"/>
      <c r="I62" s="41"/>
      <c r="J62" s="32">
        <f t="shared" si="0"/>
        <v>0</v>
      </c>
      <c r="K62" s="33">
        <f>((IF(B62*60%&lt;Subsidiebedragen!$B$14,Subsidiebedragen!$B$14,(B62*60%)))*C62)+(D62*B62)+((B62*160%)*E62)+((IF(B62*40%&lt;Subsidiebedragen!$B$14,Subsidiebedragen!$B$14,(B62*40%)))*F62)+((IF(B62*60%&lt;Subsidiebedragen!$B$14,Subsidiebedragen!$B$14,(B62*60%)))*G62)+(H62*B62)+((B62*160%)*I62)</f>
        <v>0</v>
      </c>
      <c r="L62">
        <f t="shared" si="1"/>
        <v>0</v>
      </c>
    </row>
    <row r="63" spans="1:12" x14ac:dyDescent="0.3">
      <c r="A63" s="52"/>
      <c r="B63" s="53">
        <v>0</v>
      </c>
      <c r="C63" s="39"/>
      <c r="D63" s="40"/>
      <c r="E63" s="41"/>
      <c r="F63" s="39"/>
      <c r="G63" s="40"/>
      <c r="H63" s="40"/>
      <c r="I63" s="41"/>
      <c r="J63" s="32">
        <f t="shared" si="0"/>
        <v>0</v>
      </c>
      <c r="K63" s="33">
        <f>((IF(B63*60%&lt;Subsidiebedragen!$B$14,Subsidiebedragen!$B$14,(B63*60%)))*C63)+(D63*B63)+((B63*160%)*E63)+((IF(B63*40%&lt;Subsidiebedragen!$B$14,Subsidiebedragen!$B$14,(B63*40%)))*F63)+((IF(B63*60%&lt;Subsidiebedragen!$B$14,Subsidiebedragen!$B$14,(B63*60%)))*G63)+(H63*B63)+((B63*160%)*I63)</f>
        <v>0</v>
      </c>
      <c r="L63">
        <f t="shared" si="1"/>
        <v>0</v>
      </c>
    </row>
    <row r="64" spans="1:12" x14ac:dyDescent="0.3">
      <c r="A64" s="52"/>
      <c r="B64" s="53">
        <v>0</v>
      </c>
      <c r="C64" s="39"/>
      <c r="D64" s="40"/>
      <c r="E64" s="41"/>
      <c r="F64" s="39"/>
      <c r="G64" s="40"/>
      <c r="H64" s="40"/>
      <c r="I64" s="41"/>
      <c r="J64" s="32">
        <f t="shared" si="0"/>
        <v>0</v>
      </c>
      <c r="K64" s="33">
        <f>((IF(B64*60%&lt;Subsidiebedragen!$B$14,Subsidiebedragen!$B$14,(B64*60%)))*C64)+(D64*B64)+((B64*160%)*E64)+((IF(B64*40%&lt;Subsidiebedragen!$B$14,Subsidiebedragen!$B$14,(B64*40%)))*F64)+((IF(B64*60%&lt;Subsidiebedragen!$B$14,Subsidiebedragen!$B$14,(B64*60%)))*G64)+(H64*B64)+((B64*160%)*I64)</f>
        <v>0</v>
      </c>
      <c r="L64">
        <f t="shared" si="1"/>
        <v>0</v>
      </c>
    </row>
    <row r="65" spans="1:12" x14ac:dyDescent="0.3">
      <c r="A65" s="52"/>
      <c r="B65" s="53">
        <v>0</v>
      </c>
      <c r="C65" s="39"/>
      <c r="D65" s="40"/>
      <c r="E65" s="41"/>
      <c r="F65" s="39"/>
      <c r="G65" s="40"/>
      <c r="H65" s="40"/>
      <c r="I65" s="41"/>
      <c r="J65" s="32">
        <f t="shared" si="0"/>
        <v>0</v>
      </c>
      <c r="K65" s="33">
        <f>((IF(B65*60%&lt;Subsidiebedragen!$B$14,Subsidiebedragen!$B$14,(B65*60%)))*C65)+(D65*B65)+((B65*160%)*E65)+((IF(B65*40%&lt;Subsidiebedragen!$B$14,Subsidiebedragen!$B$14,(B65*40%)))*F65)+((IF(B65*60%&lt;Subsidiebedragen!$B$14,Subsidiebedragen!$B$14,(B65*60%)))*G65)+(H65*B65)+((B65*160%)*I65)</f>
        <v>0</v>
      </c>
      <c r="L65">
        <f t="shared" si="1"/>
        <v>0</v>
      </c>
    </row>
    <row r="66" spans="1:12" x14ac:dyDescent="0.3">
      <c r="A66" s="52"/>
      <c r="B66" s="53">
        <v>0</v>
      </c>
      <c r="C66" s="39"/>
      <c r="D66" s="40"/>
      <c r="E66" s="41"/>
      <c r="F66" s="39"/>
      <c r="G66" s="40"/>
      <c r="H66" s="40"/>
      <c r="I66" s="41"/>
      <c r="J66" s="32">
        <f t="shared" si="0"/>
        <v>0</v>
      </c>
      <c r="K66" s="33">
        <f>((IF(B66*60%&lt;Subsidiebedragen!$B$14,Subsidiebedragen!$B$14,(B66*60%)))*C66)+(D66*B66)+((B66*160%)*E66)+((IF(B66*40%&lt;Subsidiebedragen!$B$14,Subsidiebedragen!$B$14,(B66*40%)))*F66)+((IF(B66*60%&lt;Subsidiebedragen!$B$14,Subsidiebedragen!$B$14,(B66*60%)))*G66)+(H66*B66)+((B66*160%)*I66)</f>
        <v>0</v>
      </c>
      <c r="L66">
        <f t="shared" si="1"/>
        <v>0</v>
      </c>
    </row>
    <row r="67" spans="1:12" x14ac:dyDescent="0.3">
      <c r="A67" s="52"/>
      <c r="B67" s="53">
        <v>0</v>
      </c>
      <c r="C67" s="39"/>
      <c r="D67" s="40"/>
      <c r="E67" s="41"/>
      <c r="F67" s="39"/>
      <c r="G67" s="40"/>
      <c r="H67" s="40"/>
      <c r="I67" s="41"/>
      <c r="J67" s="32">
        <f t="shared" si="0"/>
        <v>0</v>
      </c>
      <c r="K67" s="33">
        <f>((IF(B67*60%&lt;Subsidiebedragen!$B$14,Subsidiebedragen!$B$14,(B67*60%)))*C67)+(D67*B67)+((B67*160%)*E67)+((IF(B67*40%&lt;Subsidiebedragen!$B$14,Subsidiebedragen!$B$14,(B67*40%)))*F67)+((IF(B67*60%&lt;Subsidiebedragen!$B$14,Subsidiebedragen!$B$14,(B67*60%)))*G67)+(H67*B67)+((B67*160%)*I67)</f>
        <v>0</v>
      </c>
      <c r="L67">
        <f t="shared" si="1"/>
        <v>0</v>
      </c>
    </row>
    <row r="68" spans="1:12" x14ac:dyDescent="0.3">
      <c r="A68" s="52"/>
      <c r="B68" s="53">
        <v>0</v>
      </c>
      <c r="C68" s="39"/>
      <c r="D68" s="40"/>
      <c r="E68" s="41"/>
      <c r="F68" s="39"/>
      <c r="G68" s="40"/>
      <c r="H68" s="40"/>
      <c r="I68" s="41"/>
      <c r="J68" s="32">
        <f t="shared" si="0"/>
        <v>0</v>
      </c>
      <c r="K68" s="33">
        <f>((IF(B68*60%&lt;Subsidiebedragen!$B$14,Subsidiebedragen!$B$14,(B68*60%)))*C68)+(D68*B68)+((B68*160%)*E68)+((IF(B68*40%&lt;Subsidiebedragen!$B$14,Subsidiebedragen!$B$14,(B68*40%)))*F68)+((IF(B68*60%&lt;Subsidiebedragen!$B$14,Subsidiebedragen!$B$14,(B68*60%)))*G68)+(H68*B68)+((B68*160%)*I68)</f>
        <v>0</v>
      </c>
      <c r="L68">
        <f t="shared" si="1"/>
        <v>0</v>
      </c>
    </row>
    <row r="69" spans="1:12" x14ac:dyDescent="0.3">
      <c r="A69" s="52"/>
      <c r="B69" s="53">
        <v>0</v>
      </c>
      <c r="C69" s="39"/>
      <c r="D69" s="40"/>
      <c r="E69" s="41"/>
      <c r="F69" s="39"/>
      <c r="G69" s="40"/>
      <c r="H69" s="40"/>
      <c r="I69" s="41"/>
      <c r="J69" s="32">
        <f t="shared" si="0"/>
        <v>0</v>
      </c>
      <c r="K69" s="33">
        <f>((IF(B69*60%&lt;Subsidiebedragen!$B$14,Subsidiebedragen!$B$14,(B69*60%)))*C69)+(D69*B69)+((B69*160%)*E69)+((IF(B69*40%&lt;Subsidiebedragen!$B$14,Subsidiebedragen!$B$14,(B69*40%)))*F69)+((IF(B69*60%&lt;Subsidiebedragen!$B$14,Subsidiebedragen!$B$14,(B69*60%)))*G69)+(H69*B69)+((B69*160%)*I69)</f>
        <v>0</v>
      </c>
      <c r="L69">
        <f t="shared" si="1"/>
        <v>0</v>
      </c>
    </row>
    <row r="70" spans="1:12" x14ac:dyDescent="0.3">
      <c r="A70" s="52"/>
      <c r="B70" s="53">
        <v>0</v>
      </c>
      <c r="C70" s="39"/>
      <c r="D70" s="40"/>
      <c r="E70" s="41"/>
      <c r="F70" s="39"/>
      <c r="G70" s="40"/>
      <c r="H70" s="40"/>
      <c r="I70" s="41"/>
      <c r="J70" s="32">
        <f t="shared" si="0"/>
        <v>0</v>
      </c>
      <c r="K70" s="33">
        <f>((IF(B70*60%&lt;Subsidiebedragen!$B$14,Subsidiebedragen!$B$14,(B70*60%)))*C70)+(D70*B70)+((B70*160%)*E70)+((IF(B70*40%&lt;Subsidiebedragen!$B$14,Subsidiebedragen!$B$14,(B70*40%)))*F70)+((IF(B70*60%&lt;Subsidiebedragen!$B$14,Subsidiebedragen!$B$14,(B70*60%)))*G70)+(H70*B70)+((B70*160%)*I70)</f>
        <v>0</v>
      </c>
      <c r="L70">
        <f t="shared" si="1"/>
        <v>0</v>
      </c>
    </row>
    <row r="71" spans="1:12" x14ac:dyDescent="0.3">
      <c r="A71" s="52"/>
      <c r="B71" s="53">
        <v>0</v>
      </c>
      <c r="C71" s="39"/>
      <c r="D71" s="40"/>
      <c r="E71" s="41"/>
      <c r="F71" s="39"/>
      <c r="G71" s="40"/>
      <c r="H71" s="40"/>
      <c r="I71" s="41"/>
      <c r="J71" s="32">
        <f t="shared" si="0"/>
        <v>0</v>
      </c>
      <c r="K71" s="33">
        <f>((IF(B71*60%&lt;Subsidiebedragen!$B$14,Subsidiebedragen!$B$14,(B71*60%)))*C71)+(D71*B71)+((B71*160%)*E71)+((IF(B71*40%&lt;Subsidiebedragen!$B$14,Subsidiebedragen!$B$14,(B71*40%)))*F71)+((IF(B71*60%&lt;Subsidiebedragen!$B$14,Subsidiebedragen!$B$14,(B71*60%)))*G71)+(H71*B71)+((B71*160%)*I71)</f>
        <v>0</v>
      </c>
      <c r="L71">
        <f t="shared" si="1"/>
        <v>0</v>
      </c>
    </row>
    <row r="72" spans="1:12" x14ac:dyDescent="0.3">
      <c r="A72" s="52"/>
      <c r="B72" s="53">
        <v>0</v>
      </c>
      <c r="C72" s="39"/>
      <c r="D72" s="40"/>
      <c r="E72" s="41"/>
      <c r="F72" s="39"/>
      <c r="G72" s="40"/>
      <c r="H72" s="40"/>
      <c r="I72" s="41"/>
      <c r="J72" s="32">
        <f t="shared" si="0"/>
        <v>0</v>
      </c>
      <c r="K72" s="33">
        <f>((IF(B72*60%&lt;Subsidiebedragen!$B$14,Subsidiebedragen!$B$14,(B72*60%)))*C72)+(D72*B72)+((B72*160%)*E72)+((IF(B72*40%&lt;Subsidiebedragen!$B$14,Subsidiebedragen!$B$14,(B72*40%)))*F72)+((IF(B72*60%&lt;Subsidiebedragen!$B$14,Subsidiebedragen!$B$14,(B72*60%)))*G72)+(H72*B72)+((B72*160%)*I72)</f>
        <v>0</v>
      </c>
      <c r="L72">
        <f t="shared" si="1"/>
        <v>0</v>
      </c>
    </row>
    <row r="73" spans="1:12" x14ac:dyDescent="0.3">
      <c r="A73" s="52"/>
      <c r="B73" s="53">
        <v>0</v>
      </c>
      <c r="C73" s="39"/>
      <c r="D73" s="40"/>
      <c r="E73" s="41"/>
      <c r="F73" s="39"/>
      <c r="G73" s="40"/>
      <c r="H73" s="40"/>
      <c r="I73" s="41"/>
      <c r="J73" s="32">
        <f t="shared" si="0"/>
        <v>0</v>
      </c>
      <c r="K73" s="33">
        <f>((IF(B73*60%&lt;Subsidiebedragen!$B$14,Subsidiebedragen!$B$14,(B73*60%)))*C73)+(D73*B73)+((B73*160%)*E73)+((IF(B73*40%&lt;Subsidiebedragen!$B$14,Subsidiebedragen!$B$14,(B73*40%)))*F73)+((IF(B73*60%&lt;Subsidiebedragen!$B$14,Subsidiebedragen!$B$14,(B73*60%)))*G73)+(H73*B73)+((B73*160%)*I73)</f>
        <v>0</v>
      </c>
      <c r="L73">
        <f t="shared" si="1"/>
        <v>0</v>
      </c>
    </row>
    <row r="74" spans="1:12" x14ac:dyDescent="0.3">
      <c r="A74" s="52"/>
      <c r="B74" s="53">
        <v>0</v>
      </c>
      <c r="C74" s="39"/>
      <c r="D74" s="40"/>
      <c r="E74" s="41"/>
      <c r="F74" s="39"/>
      <c r="G74" s="40"/>
      <c r="H74" s="40"/>
      <c r="I74" s="41"/>
      <c r="J74" s="32">
        <f t="shared" si="0"/>
        <v>0</v>
      </c>
      <c r="K74" s="33">
        <f>((IF(B74*60%&lt;Subsidiebedragen!$B$14,Subsidiebedragen!$B$14,(B74*60%)))*C74)+(D74*B74)+((B74*160%)*E74)+((IF(B74*40%&lt;Subsidiebedragen!$B$14,Subsidiebedragen!$B$14,(B74*40%)))*F74)+((IF(B74*60%&lt;Subsidiebedragen!$B$14,Subsidiebedragen!$B$14,(B74*60%)))*G74)+(H74*B74)+((B74*160%)*I74)</f>
        <v>0</v>
      </c>
      <c r="L74">
        <f t="shared" si="1"/>
        <v>0</v>
      </c>
    </row>
    <row r="75" spans="1:12" x14ac:dyDescent="0.3">
      <c r="A75" s="52"/>
      <c r="B75" s="53">
        <v>0</v>
      </c>
      <c r="C75" s="39"/>
      <c r="D75" s="40"/>
      <c r="E75" s="41"/>
      <c r="F75" s="39"/>
      <c r="G75" s="40"/>
      <c r="H75" s="40"/>
      <c r="I75" s="41"/>
      <c r="J75" s="32">
        <f t="shared" si="0"/>
        <v>0</v>
      </c>
      <c r="K75" s="33">
        <f>((IF(B75*60%&lt;Subsidiebedragen!$B$14,Subsidiebedragen!$B$14,(B75*60%)))*C75)+(D75*B75)+((B75*160%)*E75)+((IF(B75*40%&lt;Subsidiebedragen!$B$14,Subsidiebedragen!$B$14,(B75*40%)))*F75)+((IF(B75*60%&lt;Subsidiebedragen!$B$14,Subsidiebedragen!$B$14,(B75*60%)))*G75)+(H75*B75)+((B75*160%)*I75)</f>
        <v>0</v>
      </c>
      <c r="L75">
        <f t="shared" si="1"/>
        <v>0</v>
      </c>
    </row>
    <row r="76" spans="1:12" x14ac:dyDescent="0.3">
      <c r="A76" s="52"/>
      <c r="B76" s="53">
        <v>0</v>
      </c>
      <c r="C76" s="39"/>
      <c r="D76" s="40"/>
      <c r="E76" s="41"/>
      <c r="F76" s="39"/>
      <c r="G76" s="40"/>
      <c r="H76" s="40"/>
      <c r="I76" s="41"/>
      <c r="J76" s="32">
        <f t="shared" si="0"/>
        <v>0</v>
      </c>
      <c r="K76" s="33">
        <f>((IF(B76*60%&lt;Subsidiebedragen!$B$14,Subsidiebedragen!$B$14,(B76*60%)))*C76)+(D76*B76)+((B76*160%)*E76)+((IF(B76*40%&lt;Subsidiebedragen!$B$14,Subsidiebedragen!$B$14,(B76*40%)))*F76)+((IF(B76*60%&lt;Subsidiebedragen!$B$14,Subsidiebedragen!$B$14,(B76*60%)))*G76)+(H76*B76)+((B76*160%)*I76)</f>
        <v>0</v>
      </c>
      <c r="L76">
        <f t="shared" si="1"/>
        <v>0</v>
      </c>
    </row>
    <row r="77" spans="1:12" x14ac:dyDescent="0.3">
      <c r="A77" s="52"/>
      <c r="B77" s="53">
        <v>0</v>
      </c>
      <c r="C77" s="39"/>
      <c r="D77" s="40"/>
      <c r="E77" s="41"/>
      <c r="F77" s="39"/>
      <c r="G77" s="40"/>
      <c r="H77" s="40"/>
      <c r="I77" s="41"/>
      <c r="J77" s="32">
        <f t="shared" si="0"/>
        <v>0</v>
      </c>
      <c r="K77" s="33">
        <f>((IF(B77*60%&lt;Subsidiebedragen!$B$14,Subsidiebedragen!$B$14,(B77*60%)))*C77)+(D77*B77)+((B77*160%)*E77)+((IF(B77*40%&lt;Subsidiebedragen!$B$14,Subsidiebedragen!$B$14,(B77*40%)))*F77)+((IF(B77*60%&lt;Subsidiebedragen!$B$14,Subsidiebedragen!$B$14,(B77*60%)))*G77)+(H77*B77)+((B77*160%)*I77)</f>
        <v>0</v>
      </c>
      <c r="L77">
        <f t="shared" si="1"/>
        <v>0</v>
      </c>
    </row>
    <row r="78" spans="1:12" x14ac:dyDescent="0.3">
      <c r="A78" s="52"/>
      <c r="B78" s="53">
        <v>0</v>
      </c>
      <c r="C78" s="39"/>
      <c r="D78" s="40"/>
      <c r="E78" s="41"/>
      <c r="F78" s="39"/>
      <c r="G78" s="40"/>
      <c r="H78" s="40"/>
      <c r="I78" s="41"/>
      <c r="J78" s="32">
        <f t="shared" si="0"/>
        <v>0</v>
      </c>
      <c r="K78" s="33">
        <f>((IF(B78*60%&lt;Subsidiebedragen!$B$14,Subsidiebedragen!$B$14,(B78*60%)))*C78)+(D78*B78)+((B78*160%)*E78)+((IF(B78*40%&lt;Subsidiebedragen!$B$14,Subsidiebedragen!$B$14,(B78*40%)))*F78)+((IF(B78*60%&lt;Subsidiebedragen!$B$14,Subsidiebedragen!$B$14,(B78*60%)))*G78)+(H78*B78)+((B78*160%)*I78)</f>
        <v>0</v>
      </c>
      <c r="L78">
        <f t="shared" si="1"/>
        <v>0</v>
      </c>
    </row>
    <row r="79" spans="1:12" x14ac:dyDescent="0.3">
      <c r="A79" s="52"/>
      <c r="B79" s="53">
        <v>0</v>
      </c>
      <c r="C79" s="39"/>
      <c r="D79" s="40"/>
      <c r="E79" s="41"/>
      <c r="F79" s="39"/>
      <c r="G79" s="40"/>
      <c r="H79" s="40"/>
      <c r="I79" s="41"/>
      <c r="J79" s="32">
        <f t="shared" ref="J79:J106" si="2">(C79*60%)+D79+E79+(F79*40%)+(G79*60%)+H79+I79</f>
        <v>0</v>
      </c>
      <c r="K79" s="33">
        <f>((IF(B79*60%&lt;Subsidiebedragen!$B$14,Subsidiebedragen!$B$14,(B79*60%)))*C79)+(D79*B79)+((B79*160%)*E79)+((IF(B79*40%&lt;Subsidiebedragen!$B$14,Subsidiebedragen!$B$14,(B79*40%)))*F79)+((IF(B79*60%&lt;Subsidiebedragen!$B$14,Subsidiebedragen!$B$14,(B79*60%)))*G79)+(H79*B79)+((B79*160%)*I79)</f>
        <v>0</v>
      </c>
      <c r="L79">
        <f t="shared" ref="L79:L106" si="3">((C79*60%)+D79+(E79*160%)+(F79*40%)+(G79*60%)+H79+(I79*160%))</f>
        <v>0</v>
      </c>
    </row>
    <row r="80" spans="1:12" x14ac:dyDescent="0.3">
      <c r="A80" s="52"/>
      <c r="B80" s="53">
        <v>0</v>
      </c>
      <c r="C80" s="39"/>
      <c r="D80" s="40"/>
      <c r="E80" s="41"/>
      <c r="F80" s="39"/>
      <c r="G80" s="40"/>
      <c r="H80" s="40"/>
      <c r="I80" s="41"/>
      <c r="J80" s="32">
        <f t="shared" si="2"/>
        <v>0</v>
      </c>
      <c r="K80" s="33">
        <f>((IF(B80*60%&lt;Subsidiebedragen!$B$14,Subsidiebedragen!$B$14,(B80*60%)))*C80)+(D80*B80)+((B80*160%)*E80)+((IF(B80*40%&lt;Subsidiebedragen!$B$14,Subsidiebedragen!$B$14,(B80*40%)))*F80)+((IF(B80*60%&lt;Subsidiebedragen!$B$14,Subsidiebedragen!$B$14,(B80*60%)))*G80)+(H80*B80)+((B80*160%)*I80)</f>
        <v>0</v>
      </c>
      <c r="L80">
        <f t="shared" si="3"/>
        <v>0</v>
      </c>
    </row>
    <row r="81" spans="1:12" x14ac:dyDescent="0.3">
      <c r="A81" s="52"/>
      <c r="B81" s="53">
        <v>0</v>
      </c>
      <c r="C81" s="39"/>
      <c r="D81" s="40"/>
      <c r="E81" s="41"/>
      <c r="F81" s="39"/>
      <c r="G81" s="40"/>
      <c r="H81" s="40"/>
      <c r="I81" s="41"/>
      <c r="J81" s="32">
        <f t="shared" si="2"/>
        <v>0</v>
      </c>
      <c r="K81" s="33">
        <f>((IF(B81*60%&lt;Subsidiebedragen!$B$14,Subsidiebedragen!$B$14,(B81*60%)))*C81)+(D81*B81)+((B81*160%)*E81)+((IF(B81*40%&lt;Subsidiebedragen!$B$14,Subsidiebedragen!$B$14,(B81*40%)))*F81)+((IF(B81*60%&lt;Subsidiebedragen!$B$14,Subsidiebedragen!$B$14,(B81*60%)))*G81)+(H81*B81)+((B81*160%)*I81)</f>
        <v>0</v>
      </c>
      <c r="L81">
        <f t="shared" si="3"/>
        <v>0</v>
      </c>
    </row>
    <row r="82" spans="1:12" x14ac:dyDescent="0.3">
      <c r="A82" s="52"/>
      <c r="B82" s="53">
        <v>0</v>
      </c>
      <c r="C82" s="39"/>
      <c r="D82" s="40"/>
      <c r="E82" s="41"/>
      <c r="F82" s="39"/>
      <c r="G82" s="40"/>
      <c r="H82" s="40"/>
      <c r="I82" s="41"/>
      <c r="J82" s="32">
        <f t="shared" si="2"/>
        <v>0</v>
      </c>
      <c r="K82" s="33">
        <f>((IF(B82*60%&lt;Subsidiebedragen!$B$14,Subsidiebedragen!$B$14,(B82*60%)))*C82)+(D82*B82)+((B82*160%)*E82)+((IF(B82*40%&lt;Subsidiebedragen!$B$14,Subsidiebedragen!$B$14,(B82*40%)))*F82)+((IF(B82*60%&lt;Subsidiebedragen!$B$14,Subsidiebedragen!$B$14,(B82*60%)))*G82)+(H82*B82)+((B82*160%)*I82)</f>
        <v>0</v>
      </c>
      <c r="L82">
        <f t="shared" si="3"/>
        <v>0</v>
      </c>
    </row>
    <row r="83" spans="1:12" x14ac:dyDescent="0.3">
      <c r="A83" s="52"/>
      <c r="B83" s="53">
        <v>0</v>
      </c>
      <c r="C83" s="39"/>
      <c r="D83" s="40"/>
      <c r="E83" s="41"/>
      <c r="F83" s="39"/>
      <c r="G83" s="40"/>
      <c r="H83" s="40"/>
      <c r="I83" s="41"/>
      <c r="J83" s="32">
        <f t="shared" si="2"/>
        <v>0</v>
      </c>
      <c r="K83" s="33">
        <f>((IF(B83*60%&lt;Subsidiebedragen!$B$14,Subsidiebedragen!$B$14,(B83*60%)))*C83)+(D83*B83)+((B83*160%)*E83)+((IF(B83*40%&lt;Subsidiebedragen!$B$14,Subsidiebedragen!$B$14,(B83*40%)))*F83)+((IF(B83*60%&lt;Subsidiebedragen!$B$14,Subsidiebedragen!$B$14,(B83*60%)))*G83)+(H83*B83)+((B83*160%)*I83)</f>
        <v>0</v>
      </c>
      <c r="L83">
        <f t="shared" si="3"/>
        <v>0</v>
      </c>
    </row>
    <row r="84" spans="1:12" x14ac:dyDescent="0.3">
      <c r="A84" s="52"/>
      <c r="B84" s="53">
        <v>0</v>
      </c>
      <c r="C84" s="39"/>
      <c r="D84" s="40"/>
      <c r="E84" s="41"/>
      <c r="F84" s="39"/>
      <c r="G84" s="40"/>
      <c r="H84" s="40"/>
      <c r="I84" s="41"/>
      <c r="J84" s="32">
        <f t="shared" si="2"/>
        <v>0</v>
      </c>
      <c r="K84" s="33">
        <f>((IF(B84*60%&lt;Subsidiebedragen!$B$14,Subsidiebedragen!$B$14,(B84*60%)))*C84)+(D84*B84)+((B84*160%)*E84)+((IF(B84*40%&lt;Subsidiebedragen!$B$14,Subsidiebedragen!$B$14,(B84*40%)))*F84)+((IF(B84*60%&lt;Subsidiebedragen!$B$14,Subsidiebedragen!$B$14,(B84*60%)))*G84)+(H84*B84)+((B84*160%)*I84)</f>
        <v>0</v>
      </c>
      <c r="L84">
        <f t="shared" si="3"/>
        <v>0</v>
      </c>
    </row>
    <row r="85" spans="1:12" x14ac:dyDescent="0.3">
      <c r="A85" s="52"/>
      <c r="B85" s="53">
        <v>0</v>
      </c>
      <c r="C85" s="39"/>
      <c r="D85" s="40"/>
      <c r="E85" s="41"/>
      <c r="F85" s="39"/>
      <c r="G85" s="40"/>
      <c r="H85" s="40"/>
      <c r="I85" s="41"/>
      <c r="J85" s="32">
        <f t="shared" si="2"/>
        <v>0</v>
      </c>
      <c r="K85" s="33">
        <f>((IF(B85*60%&lt;Subsidiebedragen!$B$14,Subsidiebedragen!$B$14,(B85*60%)))*C85)+(D85*B85)+((B85*160%)*E85)+((IF(B85*40%&lt;Subsidiebedragen!$B$14,Subsidiebedragen!$B$14,(B85*40%)))*F85)+((IF(B85*60%&lt;Subsidiebedragen!$B$14,Subsidiebedragen!$B$14,(B85*60%)))*G85)+(H85*B85)+((B85*160%)*I85)</f>
        <v>0</v>
      </c>
      <c r="L85">
        <f t="shared" si="3"/>
        <v>0</v>
      </c>
    </row>
    <row r="86" spans="1:12" x14ac:dyDescent="0.3">
      <c r="A86" s="52"/>
      <c r="B86" s="53">
        <v>0</v>
      </c>
      <c r="C86" s="39"/>
      <c r="D86" s="40"/>
      <c r="E86" s="41"/>
      <c r="F86" s="39"/>
      <c r="G86" s="40"/>
      <c r="H86" s="40"/>
      <c r="I86" s="41"/>
      <c r="J86" s="32">
        <f t="shared" si="2"/>
        <v>0</v>
      </c>
      <c r="K86" s="33">
        <f>((IF(B86*60%&lt;Subsidiebedragen!$B$14,Subsidiebedragen!$B$14,(B86*60%)))*C86)+(D86*B86)+((B86*160%)*E86)+((IF(B86*40%&lt;Subsidiebedragen!$B$14,Subsidiebedragen!$B$14,(B86*40%)))*F86)+((IF(B86*60%&lt;Subsidiebedragen!$B$14,Subsidiebedragen!$B$14,(B86*60%)))*G86)+(H86*B86)+((B86*160%)*I86)</f>
        <v>0</v>
      </c>
      <c r="L86">
        <f t="shared" si="3"/>
        <v>0</v>
      </c>
    </row>
    <row r="87" spans="1:12" x14ac:dyDescent="0.3">
      <c r="A87" s="52"/>
      <c r="B87" s="53">
        <v>0</v>
      </c>
      <c r="C87" s="39"/>
      <c r="D87" s="40"/>
      <c r="E87" s="41"/>
      <c r="F87" s="39"/>
      <c r="G87" s="40"/>
      <c r="H87" s="40"/>
      <c r="I87" s="41"/>
      <c r="J87" s="32">
        <f t="shared" si="2"/>
        <v>0</v>
      </c>
      <c r="K87" s="33">
        <f>((IF(B87*60%&lt;Subsidiebedragen!$B$14,Subsidiebedragen!$B$14,(B87*60%)))*C87)+(D87*B87)+((B87*160%)*E87)+((IF(B87*40%&lt;Subsidiebedragen!$B$14,Subsidiebedragen!$B$14,(B87*40%)))*F87)+((IF(B87*60%&lt;Subsidiebedragen!$B$14,Subsidiebedragen!$B$14,(B87*60%)))*G87)+(H87*B87)+((B87*160%)*I87)</f>
        <v>0</v>
      </c>
      <c r="L87">
        <f t="shared" si="3"/>
        <v>0</v>
      </c>
    </row>
    <row r="88" spans="1:12" x14ac:dyDescent="0.3">
      <c r="A88" s="52"/>
      <c r="B88" s="53">
        <v>0</v>
      </c>
      <c r="C88" s="39"/>
      <c r="D88" s="40"/>
      <c r="E88" s="41"/>
      <c r="F88" s="39"/>
      <c r="G88" s="40"/>
      <c r="H88" s="40"/>
      <c r="I88" s="41"/>
      <c r="J88" s="32">
        <f t="shared" si="2"/>
        <v>0</v>
      </c>
      <c r="K88" s="33">
        <f>((IF(B88*60%&lt;Subsidiebedragen!$B$14,Subsidiebedragen!$B$14,(B88*60%)))*C88)+(D88*B88)+((B88*160%)*E88)+((IF(B88*40%&lt;Subsidiebedragen!$B$14,Subsidiebedragen!$B$14,(B88*40%)))*F88)+((IF(B88*60%&lt;Subsidiebedragen!$B$14,Subsidiebedragen!$B$14,(B88*60%)))*G88)+(H88*B88)+((B88*160%)*I88)</f>
        <v>0</v>
      </c>
      <c r="L88">
        <f t="shared" si="3"/>
        <v>0</v>
      </c>
    </row>
    <row r="89" spans="1:12" x14ac:dyDescent="0.3">
      <c r="A89" s="52"/>
      <c r="B89" s="53">
        <v>0</v>
      </c>
      <c r="C89" s="39"/>
      <c r="D89" s="40"/>
      <c r="E89" s="41"/>
      <c r="F89" s="39"/>
      <c r="G89" s="40"/>
      <c r="H89" s="40"/>
      <c r="I89" s="41"/>
      <c r="J89" s="32">
        <f t="shared" si="2"/>
        <v>0</v>
      </c>
      <c r="K89" s="33">
        <f>((IF(B89*60%&lt;Subsidiebedragen!$B$14,Subsidiebedragen!$B$14,(B89*60%)))*C89)+(D89*B89)+((B89*160%)*E89)+((IF(B89*40%&lt;Subsidiebedragen!$B$14,Subsidiebedragen!$B$14,(B89*40%)))*F89)+((IF(B89*60%&lt;Subsidiebedragen!$B$14,Subsidiebedragen!$B$14,(B89*60%)))*G89)+(H89*B89)+((B89*160%)*I89)</f>
        <v>0</v>
      </c>
      <c r="L89">
        <f t="shared" si="3"/>
        <v>0</v>
      </c>
    </row>
    <row r="90" spans="1:12" x14ac:dyDescent="0.3">
      <c r="A90" s="52"/>
      <c r="B90" s="53">
        <v>0</v>
      </c>
      <c r="C90" s="39"/>
      <c r="D90" s="40"/>
      <c r="E90" s="41"/>
      <c r="F90" s="39"/>
      <c r="G90" s="40"/>
      <c r="H90" s="40"/>
      <c r="I90" s="41"/>
      <c r="J90" s="32">
        <f t="shared" si="2"/>
        <v>0</v>
      </c>
      <c r="K90" s="33">
        <f>((IF(B90*60%&lt;Subsidiebedragen!$B$14,Subsidiebedragen!$B$14,(B90*60%)))*C90)+(D90*B90)+((B90*160%)*E90)+((IF(B90*40%&lt;Subsidiebedragen!$B$14,Subsidiebedragen!$B$14,(B90*40%)))*F90)+((IF(B90*60%&lt;Subsidiebedragen!$B$14,Subsidiebedragen!$B$14,(B90*60%)))*G90)+(H90*B90)+((B90*160%)*I90)</f>
        <v>0</v>
      </c>
      <c r="L90">
        <f t="shared" si="3"/>
        <v>0</v>
      </c>
    </row>
    <row r="91" spans="1:12" x14ac:dyDescent="0.3">
      <c r="A91" s="52"/>
      <c r="B91" s="53">
        <v>0</v>
      </c>
      <c r="C91" s="39"/>
      <c r="D91" s="40"/>
      <c r="E91" s="41"/>
      <c r="F91" s="39"/>
      <c r="G91" s="40"/>
      <c r="H91" s="40"/>
      <c r="I91" s="41"/>
      <c r="J91" s="32">
        <f t="shared" si="2"/>
        <v>0</v>
      </c>
      <c r="K91" s="33">
        <f>((IF(B91*60%&lt;Subsidiebedragen!$B$14,Subsidiebedragen!$B$14,(B91*60%)))*C91)+(D91*B91)+((B91*160%)*E91)+((IF(B91*40%&lt;Subsidiebedragen!$B$14,Subsidiebedragen!$B$14,(B91*40%)))*F91)+((IF(B91*60%&lt;Subsidiebedragen!$B$14,Subsidiebedragen!$B$14,(B91*60%)))*G91)+(H91*B91)+((B91*160%)*I91)</f>
        <v>0</v>
      </c>
      <c r="L91">
        <f t="shared" si="3"/>
        <v>0</v>
      </c>
    </row>
    <row r="92" spans="1:12" x14ac:dyDescent="0.3">
      <c r="A92" s="52"/>
      <c r="B92" s="53">
        <v>0</v>
      </c>
      <c r="C92" s="39"/>
      <c r="D92" s="40"/>
      <c r="E92" s="41"/>
      <c r="F92" s="39"/>
      <c r="G92" s="40"/>
      <c r="H92" s="40"/>
      <c r="I92" s="41"/>
      <c r="J92" s="32">
        <f t="shared" si="2"/>
        <v>0</v>
      </c>
      <c r="K92" s="33">
        <f>((IF(B92*60%&lt;Subsidiebedragen!$B$14,Subsidiebedragen!$B$14,(B92*60%)))*C92)+(D92*B92)+((B92*160%)*E92)+((IF(B92*40%&lt;Subsidiebedragen!$B$14,Subsidiebedragen!$B$14,(B92*40%)))*F92)+((IF(B92*60%&lt;Subsidiebedragen!$B$14,Subsidiebedragen!$B$14,(B92*60%)))*G92)+(H92*B92)+((B92*160%)*I92)</f>
        <v>0</v>
      </c>
      <c r="L92">
        <f t="shared" si="3"/>
        <v>0</v>
      </c>
    </row>
    <row r="93" spans="1:12" x14ac:dyDescent="0.3">
      <c r="A93" s="52"/>
      <c r="B93" s="53">
        <v>0</v>
      </c>
      <c r="C93" s="39"/>
      <c r="D93" s="40"/>
      <c r="E93" s="41"/>
      <c r="F93" s="39"/>
      <c r="G93" s="40"/>
      <c r="H93" s="40"/>
      <c r="I93" s="41"/>
      <c r="J93" s="32">
        <f t="shared" si="2"/>
        <v>0</v>
      </c>
      <c r="K93" s="33">
        <f>((IF(B93*60%&lt;Subsidiebedragen!$B$14,Subsidiebedragen!$B$14,(B93*60%)))*C93)+(D93*B93)+((B93*160%)*E93)+((IF(B93*40%&lt;Subsidiebedragen!$B$14,Subsidiebedragen!$B$14,(B93*40%)))*F93)+((IF(B93*60%&lt;Subsidiebedragen!$B$14,Subsidiebedragen!$B$14,(B93*60%)))*G93)+(H93*B93)+((B93*160%)*I93)</f>
        <v>0</v>
      </c>
      <c r="L93">
        <f t="shared" si="3"/>
        <v>0</v>
      </c>
    </row>
    <row r="94" spans="1:12" x14ac:dyDescent="0.3">
      <c r="A94" s="52"/>
      <c r="B94" s="53">
        <v>0</v>
      </c>
      <c r="C94" s="39"/>
      <c r="D94" s="40"/>
      <c r="E94" s="41"/>
      <c r="F94" s="39"/>
      <c r="G94" s="40"/>
      <c r="H94" s="40"/>
      <c r="I94" s="41"/>
      <c r="J94" s="32">
        <f t="shared" si="2"/>
        <v>0</v>
      </c>
      <c r="K94" s="33">
        <f>((IF(B94*60%&lt;Subsidiebedragen!$B$14,Subsidiebedragen!$B$14,(B94*60%)))*C94)+(D94*B94)+((B94*160%)*E94)+((IF(B94*40%&lt;Subsidiebedragen!$B$14,Subsidiebedragen!$B$14,(B94*40%)))*F94)+((IF(B94*60%&lt;Subsidiebedragen!$B$14,Subsidiebedragen!$B$14,(B94*60%)))*G94)+(H94*B94)+((B94*160%)*I94)</f>
        <v>0</v>
      </c>
      <c r="L94">
        <f t="shared" si="3"/>
        <v>0</v>
      </c>
    </row>
    <row r="95" spans="1:12" x14ac:dyDescent="0.3">
      <c r="A95" s="52"/>
      <c r="B95" s="53">
        <v>0</v>
      </c>
      <c r="C95" s="39"/>
      <c r="D95" s="40"/>
      <c r="E95" s="41"/>
      <c r="F95" s="39"/>
      <c r="G95" s="40"/>
      <c r="H95" s="40"/>
      <c r="I95" s="41"/>
      <c r="J95" s="32">
        <f t="shared" si="2"/>
        <v>0</v>
      </c>
      <c r="K95" s="33">
        <f>((IF(B95*60%&lt;Subsidiebedragen!$B$14,Subsidiebedragen!$B$14,(B95*60%)))*C95)+(D95*B95)+((B95*160%)*E95)+((IF(B95*40%&lt;Subsidiebedragen!$B$14,Subsidiebedragen!$B$14,(B95*40%)))*F95)+((IF(B95*60%&lt;Subsidiebedragen!$B$14,Subsidiebedragen!$B$14,(B95*60%)))*G95)+(H95*B95)+((B95*160%)*I95)</f>
        <v>0</v>
      </c>
      <c r="L95">
        <f t="shared" si="3"/>
        <v>0</v>
      </c>
    </row>
    <row r="96" spans="1:12" x14ac:dyDescent="0.3">
      <c r="A96" s="52"/>
      <c r="B96" s="53">
        <v>0</v>
      </c>
      <c r="C96" s="39"/>
      <c r="D96" s="40"/>
      <c r="E96" s="41"/>
      <c r="F96" s="39"/>
      <c r="G96" s="40"/>
      <c r="H96" s="40"/>
      <c r="I96" s="41"/>
      <c r="J96" s="32">
        <f t="shared" si="2"/>
        <v>0</v>
      </c>
      <c r="K96" s="33">
        <f>((IF(B96*60%&lt;Subsidiebedragen!$B$14,Subsidiebedragen!$B$14,(B96*60%)))*C96)+(D96*B96)+((B96*160%)*E96)+((IF(B96*40%&lt;Subsidiebedragen!$B$14,Subsidiebedragen!$B$14,(B96*40%)))*F96)+((IF(B96*60%&lt;Subsidiebedragen!$B$14,Subsidiebedragen!$B$14,(B96*60%)))*G96)+(H96*B96)+((B96*160%)*I96)</f>
        <v>0</v>
      </c>
      <c r="L96">
        <f t="shared" si="3"/>
        <v>0</v>
      </c>
    </row>
    <row r="97" spans="1:12" x14ac:dyDescent="0.3">
      <c r="A97" s="52"/>
      <c r="B97" s="53">
        <v>0</v>
      </c>
      <c r="C97" s="39"/>
      <c r="D97" s="40"/>
      <c r="E97" s="41"/>
      <c r="F97" s="39"/>
      <c r="G97" s="40"/>
      <c r="H97" s="40"/>
      <c r="I97" s="41"/>
      <c r="J97" s="32">
        <f t="shared" si="2"/>
        <v>0</v>
      </c>
      <c r="K97" s="33">
        <f>((IF(B97*60%&lt;Subsidiebedragen!$B$14,Subsidiebedragen!$B$14,(B97*60%)))*C97)+(D97*B97)+((B97*160%)*E97)+((IF(B97*40%&lt;Subsidiebedragen!$B$14,Subsidiebedragen!$B$14,(B97*40%)))*F97)+((IF(B97*60%&lt;Subsidiebedragen!$B$14,Subsidiebedragen!$B$14,(B97*60%)))*G97)+(H97*B97)+((B97*160%)*I97)</f>
        <v>0</v>
      </c>
      <c r="L97">
        <f t="shared" si="3"/>
        <v>0</v>
      </c>
    </row>
    <row r="98" spans="1:12" x14ac:dyDescent="0.3">
      <c r="A98" s="52"/>
      <c r="B98" s="53">
        <v>0</v>
      </c>
      <c r="C98" s="39"/>
      <c r="D98" s="40"/>
      <c r="E98" s="41"/>
      <c r="F98" s="39"/>
      <c r="G98" s="40"/>
      <c r="H98" s="40"/>
      <c r="I98" s="41"/>
      <c r="J98" s="32">
        <f t="shared" si="2"/>
        <v>0</v>
      </c>
      <c r="K98" s="33">
        <f>((IF(B98*60%&lt;Subsidiebedragen!$B$14,Subsidiebedragen!$B$14,(B98*60%)))*C98)+(D98*B98)+((B98*160%)*E98)+((IF(B98*40%&lt;Subsidiebedragen!$B$14,Subsidiebedragen!$B$14,(B98*40%)))*F98)+((IF(B98*60%&lt;Subsidiebedragen!$B$14,Subsidiebedragen!$B$14,(B98*60%)))*G98)+(H98*B98)+((B98*160%)*I98)</f>
        <v>0</v>
      </c>
      <c r="L98">
        <f t="shared" si="3"/>
        <v>0</v>
      </c>
    </row>
    <row r="99" spans="1:12" x14ac:dyDescent="0.3">
      <c r="A99" s="52"/>
      <c r="B99" s="53">
        <v>0</v>
      </c>
      <c r="C99" s="39"/>
      <c r="D99" s="40"/>
      <c r="E99" s="41"/>
      <c r="F99" s="39"/>
      <c r="G99" s="40"/>
      <c r="H99" s="40"/>
      <c r="I99" s="41"/>
      <c r="J99" s="32">
        <f t="shared" si="2"/>
        <v>0</v>
      </c>
      <c r="K99" s="33">
        <f>((IF(B99*60%&lt;Subsidiebedragen!$B$14,Subsidiebedragen!$B$14,(B99*60%)))*C99)+(D99*B99)+((B99*160%)*E99)+((IF(B99*40%&lt;Subsidiebedragen!$B$14,Subsidiebedragen!$B$14,(B99*40%)))*F99)+((IF(B99*60%&lt;Subsidiebedragen!$B$14,Subsidiebedragen!$B$14,(B99*60%)))*G99)+(H99*B99)+((B99*160%)*I99)</f>
        <v>0</v>
      </c>
      <c r="L99">
        <f t="shared" si="3"/>
        <v>0</v>
      </c>
    </row>
    <row r="100" spans="1:12" x14ac:dyDescent="0.3">
      <c r="A100" s="52"/>
      <c r="B100" s="53">
        <v>0</v>
      </c>
      <c r="C100" s="39"/>
      <c r="D100" s="40"/>
      <c r="E100" s="41"/>
      <c r="F100" s="39"/>
      <c r="G100" s="40"/>
      <c r="H100" s="40"/>
      <c r="I100" s="41"/>
      <c r="J100" s="32">
        <f t="shared" si="2"/>
        <v>0</v>
      </c>
      <c r="K100" s="33">
        <f>((IF(B100*60%&lt;Subsidiebedragen!$B$14,Subsidiebedragen!$B$14,(B100*60%)))*C100)+(D100*B100)+((B100*160%)*E100)+((IF(B100*40%&lt;Subsidiebedragen!$B$14,Subsidiebedragen!$B$14,(B100*40%)))*F100)+((IF(B100*60%&lt;Subsidiebedragen!$B$14,Subsidiebedragen!$B$14,(B100*60%)))*G100)+(H100*B100)+((B100*160%)*I100)</f>
        <v>0</v>
      </c>
      <c r="L100">
        <f t="shared" si="3"/>
        <v>0</v>
      </c>
    </row>
    <row r="101" spans="1:12" x14ac:dyDescent="0.3">
      <c r="A101" s="52"/>
      <c r="B101" s="53">
        <v>0</v>
      </c>
      <c r="C101" s="39"/>
      <c r="D101" s="40"/>
      <c r="E101" s="41"/>
      <c r="F101" s="39"/>
      <c r="G101" s="40"/>
      <c r="H101" s="40"/>
      <c r="I101" s="41"/>
      <c r="J101" s="32">
        <f t="shared" si="2"/>
        <v>0</v>
      </c>
      <c r="K101" s="33">
        <f>((IF(B101*60%&lt;Subsidiebedragen!$B$14,Subsidiebedragen!$B$14,(B101*60%)))*C101)+(D101*B101)+((B101*160%)*E101)+((IF(B101*40%&lt;Subsidiebedragen!$B$14,Subsidiebedragen!$B$14,(B101*40%)))*F101)+((IF(B101*60%&lt;Subsidiebedragen!$B$14,Subsidiebedragen!$B$14,(B101*60%)))*G101)+(H101*B101)+((B101*160%)*I101)</f>
        <v>0</v>
      </c>
      <c r="L101">
        <f t="shared" si="3"/>
        <v>0</v>
      </c>
    </row>
    <row r="102" spans="1:12" x14ac:dyDescent="0.3">
      <c r="A102" s="52"/>
      <c r="B102" s="53">
        <v>0</v>
      </c>
      <c r="C102" s="39"/>
      <c r="D102" s="40"/>
      <c r="E102" s="41"/>
      <c r="F102" s="39"/>
      <c r="G102" s="40"/>
      <c r="H102" s="40"/>
      <c r="I102" s="41"/>
      <c r="J102" s="32">
        <f t="shared" si="2"/>
        <v>0</v>
      </c>
      <c r="K102" s="33">
        <f>((IF(B102*60%&lt;Subsidiebedragen!$B$14,Subsidiebedragen!$B$14,(B102*60%)))*C102)+(D102*B102)+((B102*160%)*E102)+((IF(B102*40%&lt;Subsidiebedragen!$B$14,Subsidiebedragen!$B$14,(B102*40%)))*F102)+((IF(B102*60%&lt;Subsidiebedragen!$B$14,Subsidiebedragen!$B$14,(B102*60%)))*G102)+(H102*B102)+((B102*160%)*I102)</f>
        <v>0</v>
      </c>
      <c r="L102">
        <f t="shared" si="3"/>
        <v>0</v>
      </c>
    </row>
    <row r="103" spans="1:12" x14ac:dyDescent="0.3">
      <c r="A103" s="52"/>
      <c r="B103" s="53">
        <v>0</v>
      </c>
      <c r="C103" s="39"/>
      <c r="D103" s="40"/>
      <c r="E103" s="41"/>
      <c r="F103" s="39"/>
      <c r="G103" s="40"/>
      <c r="H103" s="40"/>
      <c r="I103" s="41"/>
      <c r="J103" s="32">
        <f t="shared" si="2"/>
        <v>0</v>
      </c>
      <c r="K103" s="33">
        <f>((IF(B103*60%&lt;Subsidiebedragen!$B$14,Subsidiebedragen!$B$14,(B103*60%)))*C103)+(D103*B103)+((B103*160%)*E103)+((IF(B103*40%&lt;Subsidiebedragen!$B$14,Subsidiebedragen!$B$14,(B103*40%)))*F103)+((IF(B103*60%&lt;Subsidiebedragen!$B$14,Subsidiebedragen!$B$14,(B103*60%)))*G103)+(H103*B103)+((B103*160%)*I103)</f>
        <v>0</v>
      </c>
      <c r="L103">
        <f t="shared" si="3"/>
        <v>0</v>
      </c>
    </row>
    <row r="104" spans="1:12" x14ac:dyDescent="0.3">
      <c r="A104" s="52"/>
      <c r="B104" s="53">
        <v>0</v>
      </c>
      <c r="C104" s="39"/>
      <c r="D104" s="40"/>
      <c r="E104" s="41"/>
      <c r="F104" s="39"/>
      <c r="G104" s="40"/>
      <c r="H104" s="40"/>
      <c r="I104" s="41"/>
      <c r="J104" s="32">
        <f t="shared" si="2"/>
        <v>0</v>
      </c>
      <c r="K104" s="33">
        <f>((IF(B104*60%&lt;Subsidiebedragen!$B$14,Subsidiebedragen!$B$14,(B104*60%)))*C104)+(D104*B104)+((B104*160%)*E104)+((IF(B104*40%&lt;Subsidiebedragen!$B$14,Subsidiebedragen!$B$14,(B104*40%)))*F104)+((IF(B104*60%&lt;Subsidiebedragen!$B$14,Subsidiebedragen!$B$14,(B104*60%)))*G104)+(H104*B104)+((B104*160%)*I104)</f>
        <v>0</v>
      </c>
      <c r="L104">
        <f t="shared" si="3"/>
        <v>0</v>
      </c>
    </row>
    <row r="105" spans="1:12" x14ac:dyDescent="0.3">
      <c r="A105" s="52"/>
      <c r="B105" s="53">
        <v>0</v>
      </c>
      <c r="C105" s="39"/>
      <c r="D105" s="40"/>
      <c r="E105" s="41"/>
      <c r="F105" s="39"/>
      <c r="G105" s="40"/>
      <c r="H105" s="40"/>
      <c r="I105" s="41"/>
      <c r="J105" s="32">
        <f t="shared" si="2"/>
        <v>0</v>
      </c>
      <c r="K105" s="33">
        <f>((IF(B105*60%&lt;Subsidiebedragen!$B$14,Subsidiebedragen!$B$14,(B105*60%)))*C105)+(D105*B105)+((B105*160%)*E105)+((IF(B105*40%&lt;Subsidiebedragen!$B$14,Subsidiebedragen!$B$14,(B105*40%)))*F105)+((IF(B105*60%&lt;Subsidiebedragen!$B$14,Subsidiebedragen!$B$14,(B105*60%)))*G105)+(H105*B105)+((B105*160%)*I105)</f>
        <v>0</v>
      </c>
      <c r="L105">
        <f t="shared" si="3"/>
        <v>0</v>
      </c>
    </row>
    <row r="106" spans="1:12" ht="15" thickBot="1" x14ac:dyDescent="0.35">
      <c r="A106" s="54"/>
      <c r="B106" s="53">
        <v>0</v>
      </c>
      <c r="C106" s="42"/>
      <c r="D106" s="43"/>
      <c r="E106" s="44"/>
      <c r="F106" s="42"/>
      <c r="G106" s="43"/>
      <c r="H106" s="43"/>
      <c r="I106" s="44"/>
      <c r="J106" s="32">
        <f t="shared" si="2"/>
        <v>0</v>
      </c>
      <c r="K106" s="33">
        <f>((IF(B106*60%&lt;Subsidiebedragen!$B$14,Subsidiebedragen!$B$14,(B106*60%)))*C106)+(D106*B106)+((B106*160%)*E106)+((IF(B106*40%&lt;Subsidiebedragen!$B$14,Subsidiebedragen!$B$14,(B106*40%)))*F106)+((IF(B106*60%&lt;Subsidiebedragen!$B$14,Subsidiebedragen!$B$14,(B106*60%)))*G106)+(H106*B106)+((B106*160%)*I106)</f>
        <v>0</v>
      </c>
      <c r="L106">
        <f t="shared" si="3"/>
        <v>0</v>
      </c>
    </row>
    <row r="107" spans="1:12" x14ac:dyDescent="0.3">
      <c r="J107" s="29">
        <f>SUM(J14:J106)</f>
        <v>0</v>
      </c>
      <c r="K107" s="30">
        <f>SUM(K14:K106)</f>
        <v>0</v>
      </c>
      <c r="L107">
        <f>SUM(L14:L106)</f>
        <v>0</v>
      </c>
    </row>
  </sheetData>
  <sheetProtection algorithmName="SHA-512" hashValue="BHDIdBi5CkabmcJZG3FTYd8PZEPLF1DLAQ0flDOizABUdfdiURlNlx/cbAVobYMYY+j5dxplcDqBfgEanMYKfA==" saltValue="d0uiOZsnF56hXYeZhUEa7g==" spinCount="100000" sheet="1" objects="1" scenarios="1"/>
  <mergeCells count="4">
    <mergeCell ref="C12:E12"/>
    <mergeCell ref="F12:I12"/>
    <mergeCell ref="A12:B12"/>
    <mergeCell ref="A6:D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BB31-9113-4591-96A0-7125836ECED6}">
  <dimension ref="A2:B14"/>
  <sheetViews>
    <sheetView workbookViewId="0">
      <selection activeCell="B14" sqref="B14"/>
    </sheetView>
  </sheetViews>
  <sheetFormatPr defaultRowHeight="14.4" x14ac:dyDescent="0.3"/>
  <cols>
    <col min="1" max="1" width="63.109375" bestFit="1" customWidth="1"/>
  </cols>
  <sheetData>
    <row r="2" spans="1:2" x14ac:dyDescent="0.3">
      <c r="A2" s="67" t="s">
        <v>78</v>
      </c>
      <c r="B2" s="71">
        <v>818.44</v>
      </c>
    </row>
    <row r="3" spans="1:2" x14ac:dyDescent="0.3">
      <c r="A3" s="68" t="s">
        <v>79</v>
      </c>
      <c r="B3" s="72">
        <v>5750.98</v>
      </c>
    </row>
    <row r="4" spans="1:2" x14ac:dyDescent="0.3">
      <c r="A4" s="68" t="s">
        <v>80</v>
      </c>
      <c r="B4" s="72">
        <v>103.9</v>
      </c>
    </row>
    <row r="5" spans="1:2" x14ac:dyDescent="0.3">
      <c r="A5" s="68" t="s">
        <v>81</v>
      </c>
      <c r="B5" s="73">
        <v>4666.1000000000004</v>
      </c>
    </row>
    <row r="6" spans="1:2" x14ac:dyDescent="0.3">
      <c r="A6" s="68" t="s">
        <v>82</v>
      </c>
      <c r="B6" s="73">
        <v>84.97</v>
      </c>
    </row>
    <row r="7" spans="1:2" x14ac:dyDescent="0.3">
      <c r="A7" s="68" t="s">
        <v>83</v>
      </c>
      <c r="B7" s="72">
        <v>25.43</v>
      </c>
    </row>
    <row r="8" spans="1:2" x14ac:dyDescent="0.3">
      <c r="A8" s="68" t="s">
        <v>29</v>
      </c>
      <c r="B8" s="72">
        <v>704.44</v>
      </c>
    </row>
    <row r="9" spans="1:2" x14ac:dyDescent="0.3">
      <c r="A9" s="68" t="s">
        <v>84</v>
      </c>
      <c r="B9" s="72">
        <v>10.37</v>
      </c>
    </row>
    <row r="10" spans="1:2" x14ac:dyDescent="0.3">
      <c r="A10" s="68" t="s">
        <v>85</v>
      </c>
      <c r="B10" s="72">
        <v>3145.77</v>
      </c>
    </row>
    <row r="11" spans="1:2" x14ac:dyDescent="0.3">
      <c r="A11" s="68" t="s">
        <v>86</v>
      </c>
      <c r="B11" s="72">
        <v>1551.43</v>
      </c>
    </row>
    <row r="12" spans="1:2" x14ac:dyDescent="0.3">
      <c r="A12" s="68" t="s">
        <v>87</v>
      </c>
      <c r="B12" s="72">
        <v>1551.43</v>
      </c>
    </row>
    <row r="13" spans="1:2" x14ac:dyDescent="0.3">
      <c r="A13" s="68" t="s">
        <v>88</v>
      </c>
      <c r="B13" s="72">
        <v>129.29</v>
      </c>
    </row>
    <row r="14" spans="1:2" x14ac:dyDescent="0.3">
      <c r="A14" s="76" t="s">
        <v>89</v>
      </c>
      <c r="B14" s="74">
        <v>1.72</v>
      </c>
    </row>
  </sheetData>
  <sheetProtection algorithmName="SHA-512" hashValue="iPhNKlwP1ZH18or/fY96LSYY56eaccBOqXJMp1sIPlcCnDqdhlqN8iKcyevEAkVmJ8Jt2UtVw8WiP/Fh+ll+lw==" saltValue="z32Faojl76RuXInj8WgSFg==" spinCount="100000" sheet="1" objects="1" scenarios="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5" ma:contentTypeDescription="Een nieuw document maken." ma:contentTypeScope="" ma:versionID="34d263865762e3136a6b2b91a8d37bda">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038a606838c843bcc80280260a0a3483"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2TZS4CSEZZKQ-5790877-5596</_dlc_DocId>
    <_dlc_DocIdUrl xmlns="a7621191-6bdc-4d78-a9d9-b2c7bc5e693d">
      <Url>https://kindengezin.sharepoint.com/sites/Werkwijzer/_layouts/15/DocIdRedir.aspx?ID=2TZS4CSEZZKQ-5790877-5596</Url>
      <Description>2TZS4CSEZZKQ-5790877-5596</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Props1.xml><?xml version="1.0" encoding="utf-8"?>
<ds:datastoreItem xmlns:ds="http://schemas.openxmlformats.org/officeDocument/2006/customXml" ds:itemID="{F6862FB9-0267-435A-AFD2-B83C70A79DBF}">
  <ds:schemaRefs>
    <ds:schemaRef ds:uri="http://schemas.microsoft.com/sharepoint/events"/>
  </ds:schemaRefs>
</ds:datastoreItem>
</file>

<file path=customXml/itemProps2.xml><?xml version="1.0" encoding="utf-8"?>
<ds:datastoreItem xmlns:ds="http://schemas.openxmlformats.org/officeDocument/2006/customXml" ds:itemID="{3C51AD9A-3F59-4771-BEF6-A9217E7DA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B3917-18CD-436B-9728-21AC91692AFE}">
  <ds:schemaRefs>
    <ds:schemaRef ds:uri="http://schemas.microsoft.com/sharepoint/v3/contenttype/forms"/>
  </ds:schemaRefs>
</ds:datastoreItem>
</file>

<file path=customXml/itemProps4.xml><?xml version="1.0" encoding="utf-8"?>
<ds:datastoreItem xmlns:ds="http://schemas.openxmlformats.org/officeDocument/2006/customXml" ds:itemID="{E6CD3BBD-9D8D-487C-8C62-81B50EF020A5}">
  <ds:schemaRefs>
    <ds:schemaRef ds:uri="http://schemas.microsoft.com/office/2006/metadata/properties"/>
    <ds:schemaRef ds:uri="http://schemas.microsoft.com/office/infopath/2007/PartnerControls"/>
    <ds:schemaRef ds:uri="a7621191-6bdc-4d78-a9d9-b2c7bc5e69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Berekening</vt:lpstr>
      <vt:lpstr>Leeftijd op 1 jan 2021</vt:lpstr>
      <vt:lpstr>Leeftijd op 1 jan 2022</vt:lpstr>
      <vt:lpstr>Prestaties en gemiddeld IKT</vt:lpstr>
      <vt:lpstr>Subsidiebedragen</vt:lpstr>
      <vt:lpstr>min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Raam je subsidies  2017 Groepsopvang</dc:title>
  <dc:subject/>
  <dc:creator>jessy vandevelde</dc:creator>
  <cp:keywords/>
  <dc:description/>
  <cp:lastModifiedBy>Jessy Vandevelde</cp:lastModifiedBy>
  <cp:revision/>
  <dcterms:created xsi:type="dcterms:W3CDTF">2015-03-02T10:47:31Z</dcterms:created>
  <dcterms:modified xsi:type="dcterms:W3CDTF">2021-11-03T08:26:40Z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ab50d5b4-75d6-4908-83bd-571d6dcdefc8</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Order">
    <vt:r8>319900</vt:r8>
  </property>
  <property fmtid="{D5CDD505-2E9C-101B-9397-08002B2CF9AE}" pid="8" name="xd_Signature">
    <vt:bool>false</vt:bool>
  </property>
  <property fmtid="{D5CDD505-2E9C-101B-9397-08002B2CF9AE}" pid="9" name="KGThema">
    <vt:lpwstr>3</vt:lpwstr>
  </property>
  <property fmtid="{D5CDD505-2E9C-101B-9397-08002B2CF9AE}" pid="10" name="xd_ProgID">
    <vt:lpwstr/>
  </property>
  <property fmtid="{D5CDD505-2E9C-101B-9397-08002B2CF9AE}" pid="11" name="_ExtendedDescription">
    <vt:lpwstr/>
  </property>
  <property fmtid="{D5CDD505-2E9C-101B-9397-08002B2CF9AE}" pid="12" name="ComplianceAssetId">
    <vt:lpwstr/>
  </property>
  <property fmtid="{D5CDD505-2E9C-101B-9397-08002B2CF9AE}" pid="13" name="TemplateUrl">
    <vt:lpwstr/>
  </property>
</Properties>
</file>