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kindengezin.sharepoint.com/sites/Werkwijzer/Babys en Peuters/Berekeningsmodules/"/>
    </mc:Choice>
  </mc:AlternateContent>
  <xr:revisionPtr revIDLastSave="18" documentId="8_{CB9CEB1B-10AC-4AEA-AEA5-71B1A4A95B58}" xr6:coauthVersionLast="47" xr6:coauthVersionMax="47" xr10:uidLastSave="{C0C56D9C-A498-4D19-9DA1-DC7CA607FACB}"/>
  <bookViews>
    <workbookView xWindow="28680" yWindow="-120" windowWidth="29040" windowHeight="15840" xr2:uid="{00000000-000D-0000-FFFF-FFFF00000000}"/>
  </bookViews>
  <sheets>
    <sheet name="Groepsopvang" sheetId="1" r:id="rId1"/>
    <sheet name="Gezinsopvan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C10" i="2"/>
  <c r="C8" i="2"/>
  <c r="C9" i="1"/>
  <c r="C10" i="1"/>
  <c r="C8" i="1"/>
  <c r="M30" i="2" l="1"/>
  <c r="L30" i="2"/>
  <c r="K30" i="2"/>
  <c r="J30" i="2"/>
  <c r="I30" i="2"/>
  <c r="H30" i="2"/>
  <c r="G30" i="2"/>
  <c r="F30" i="2"/>
  <c r="E30" i="2"/>
  <c r="E32" i="2" s="1"/>
  <c r="D30" i="2"/>
  <c r="D32" i="2" s="1"/>
  <c r="C30" i="2"/>
  <c r="C32" i="2" s="1"/>
  <c r="B30" i="2"/>
  <c r="F10" i="2"/>
  <c r="F9" i="2"/>
  <c r="F8" i="2"/>
  <c r="C7" i="2"/>
  <c r="E7" i="2" s="1"/>
  <c r="F7" i="2" l="1"/>
  <c r="C12" i="2" s="1"/>
  <c r="E10" i="2"/>
  <c r="E9" i="2"/>
  <c r="B32" i="2"/>
  <c r="B33" i="2" s="1"/>
  <c r="E8" i="2"/>
  <c r="B30" i="1"/>
  <c r="B32" i="1" s="1"/>
  <c r="C30" i="1"/>
  <c r="C32" i="1" s="1"/>
  <c r="F30" i="1"/>
  <c r="D30" i="1"/>
  <c r="D32" i="1" s="1"/>
  <c r="E30" i="1"/>
  <c r="E32" i="1" s="1"/>
  <c r="G30" i="1"/>
  <c r="H30" i="1"/>
  <c r="I30" i="1"/>
  <c r="J30" i="1"/>
  <c r="K30" i="1"/>
  <c r="L30" i="1"/>
  <c r="M30" i="1"/>
  <c r="F11" i="2" l="1"/>
  <c r="E11" i="2"/>
  <c r="B38" i="2" s="1"/>
  <c r="B35" i="2"/>
  <c r="B34" i="2"/>
  <c r="B33" i="1"/>
  <c r="B37" i="2" l="1"/>
  <c r="C7" i="1"/>
  <c r="E7" i="1" s="1"/>
  <c r="E10" i="1" l="1"/>
  <c r="F10" i="1"/>
  <c r="E9" i="1"/>
  <c r="F9" i="1"/>
  <c r="E8" i="1"/>
  <c r="F8" i="1"/>
  <c r="F7" i="1"/>
  <c r="E11" i="1" l="1"/>
  <c r="B37" i="1" s="1"/>
  <c r="F11" i="1"/>
  <c r="C12" i="1"/>
  <c r="B35" i="1" s="1"/>
  <c r="B34" i="1" l="1"/>
  <c r="B38" i="1"/>
</calcChain>
</file>

<file path=xl/sharedStrings.xml><?xml version="1.0" encoding="utf-8"?>
<sst xmlns="http://schemas.openxmlformats.org/spreadsheetml/2006/main" count="94" uniqueCount="42">
  <si>
    <t>PRESTATIECALCULATOR GROEPSOPVANG</t>
  </si>
  <si>
    <t>Aantal dagen in het jaar</t>
  </si>
  <si>
    <t>Periode gesubsidieerde T2 cap</t>
  </si>
  <si>
    <t>VAN</t>
  </si>
  <si>
    <t>TOT</t>
  </si>
  <si>
    <t>Aantal dagen</t>
  </si>
  <si>
    <t>CAP</t>
  </si>
  <si>
    <t>Prestaties 100%</t>
  </si>
  <si>
    <t>Prestaties 120%</t>
  </si>
  <si>
    <t>Maximum aantal prestaties  (120%)</t>
  </si>
  <si>
    <t>Opvangprestaties</t>
  </si>
  <si>
    <t>Aanwezigheden</t>
  </si>
  <si>
    <t>Gerechtvaardigde afwezigheden</t>
  </si>
  <si>
    <t>Ongerechtvaardigde afwezigheden</t>
  </si>
  <si>
    <t>MAAND</t>
  </si>
  <si>
    <t>1/3 dag</t>
  </si>
  <si>
    <t>1/2 dag</t>
  </si>
  <si>
    <t>1 dag</t>
  </si>
  <si>
    <t>Flex &gt;= 11u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</si>
  <si>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</si>
  <si>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</si>
  <si>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</si>
  <si>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</si>
  <si>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</si>
  <si>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</si>
  <si>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</si>
  <si>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</si>
  <si>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</si>
  <si>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</si>
  <si>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</si>
  <si>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</si>
  <si>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TOTAAL</t>
  </si>
  <si>
    <t>HERLEIDE AANWEZIGHEDEN</t>
  </si>
  <si>
    <t>TOTAAL HERLEIDE AANWEZIGHEDEN</t>
  </si>
  <si>
    <t>Resterend aantal prestaties tot 120%</t>
  </si>
  <si>
    <t xml:space="preserve">PRESTATIEBEDRAG </t>
  </si>
  <si>
    <t>Prestatiepercentage</t>
  </si>
  <si>
    <t>Bezettingspercentage</t>
  </si>
  <si>
    <t>Maximum aantal prestaties (120%)</t>
  </si>
  <si>
    <t>PRESTATIEBEDRAG</t>
  </si>
  <si>
    <t>Prestatiebedrag 2022</t>
  </si>
  <si>
    <t>PRESTATIECALCULATOR GEZINSOPVANG en GROEPS SOO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</si>
</sst>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0" fillId="0" borderId="0" xfId="0" applyNumberFormat="1"/>
    <xf numFmtId="0" fontId="1" fillId="0" borderId="1" xfId="0" applyFont="1" applyBorder="1"/>
    <xf numFmtId="4" fontId="0" fillId="0" borderId="5" xfId="0" applyNumberFormat="1" applyBorder="1"/>
    <xf numFmtId="0" fontId="0" fillId="0" borderId="7" xfId="0" applyBorder="1"/>
    <xf numFmtId="0" fontId="1" fillId="0" borderId="6" xfId="0" applyFont="1" applyBorder="1"/>
    <xf numFmtId="14" fontId="0" fillId="2" borderId="4" xfId="0" applyNumberFormat="1" applyFill="1" applyBorder="1" applyProtection="1">
      <protection locked="0"/>
    </xf>
    <xf numFmtId="14" fontId="0" fillId="2" borderId="0" xfId="0" applyNumberFormat="1" applyFill="1" applyProtection="1">
      <protection locked="0"/>
    </xf>
    <xf numFmtId="0" fontId="0" fillId="2" borderId="4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4" fontId="0" fillId="0" borderId="8" xfId="0" applyNumberFormat="1" applyBorder="1"/>
    <xf numFmtId="4" fontId="1" fillId="3" borderId="0" xfId="0" applyNumberFormat="1" applyFont="1" applyFill="1"/>
    <xf numFmtId="0" fontId="0" fillId="3" borderId="24" xfId="0" applyFill="1" applyBorder="1"/>
    <xf numFmtId="0" fontId="0" fillId="3" borderId="25" xfId="0" applyFill="1" applyBorder="1"/>
    <xf numFmtId="0" fontId="0" fillId="3" borderId="26" xfId="0" applyFill="1" applyBorder="1"/>
    <xf numFmtId="0" fontId="0" fillId="3" borderId="27" xfId="0" applyFill="1" applyBorder="1"/>
    <xf numFmtId="0" fontId="1" fillId="3" borderId="0" xfId="0" applyFont="1" applyFill="1"/>
    <xf numFmtId="4" fontId="0" fillId="0" borderId="7" xfId="0" applyNumberFormat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0" fontId="1" fillId="3" borderId="28" xfId="0" applyFont="1" applyFill="1" applyBorder="1"/>
    <xf numFmtId="0" fontId="2" fillId="0" borderId="0" xfId="0" applyFont="1"/>
    <xf numFmtId="0" fontId="1" fillId="0" borderId="0" xfId="0" applyFont="1"/>
    <xf numFmtId="4" fontId="1" fillId="0" borderId="0" xfId="0" applyNumberFormat="1" applyFont="1"/>
    <xf numFmtId="4" fontId="1" fillId="4" borderId="0" xfId="0" applyNumberFormat="1" applyFont="1" applyFill="1"/>
    <xf numFmtId="0" fontId="1" fillId="4" borderId="0" xfId="0" applyFont="1" applyFill="1"/>
    <xf numFmtId="0" fontId="1" fillId="4" borderId="1" xfId="0" applyFont="1" applyFill="1" applyBorder="1"/>
    <xf numFmtId="0" fontId="1" fillId="4" borderId="6" xfId="0" applyFont="1" applyFill="1" applyBorder="1"/>
    <xf numFmtId="1" fontId="1" fillId="4" borderId="3" xfId="0" applyNumberFormat="1" applyFont="1" applyFill="1" applyBorder="1"/>
    <xf numFmtId="2" fontId="1" fillId="4" borderId="8" xfId="0" applyNumberFormat="1" applyFont="1" applyFill="1" applyBorder="1"/>
    <xf numFmtId="3" fontId="0" fillId="2" borderId="16" xfId="0" applyNumberFormat="1" applyFill="1" applyBorder="1" applyProtection="1">
      <protection locked="0"/>
    </xf>
    <xf numFmtId="3" fontId="0" fillId="2" borderId="15" xfId="0" applyNumberFormat="1" applyFill="1" applyBorder="1" applyProtection="1">
      <protection locked="0"/>
    </xf>
    <xf numFmtId="3" fontId="0" fillId="2" borderId="17" xfId="0" applyNumberFormat="1" applyFill="1" applyBorder="1" applyProtection="1">
      <protection locked="0"/>
    </xf>
    <xf numFmtId="3" fontId="0" fillId="2" borderId="18" xfId="0" applyNumberFormat="1" applyFill="1" applyBorder="1" applyProtection="1">
      <protection locked="0"/>
    </xf>
    <xf numFmtId="3" fontId="0" fillId="2" borderId="19" xfId="0" applyNumberFormat="1" applyFill="1" applyBorder="1" applyProtection="1">
      <protection locked="0"/>
    </xf>
    <xf numFmtId="3" fontId="0" fillId="2" borderId="20" xfId="0" applyNumberFormat="1" applyFill="1" applyBorder="1" applyProtection="1">
      <protection locked="0"/>
    </xf>
    <xf numFmtId="3" fontId="0" fillId="2" borderId="21" xfId="0" applyNumberFormat="1" applyFill="1" applyBorder="1" applyProtection="1">
      <protection locked="0"/>
    </xf>
    <xf numFmtId="3" fontId="0" fillId="2" borderId="22" xfId="0" applyNumberFormat="1" applyFill="1" applyBorder="1" applyProtection="1">
      <protection locked="0"/>
    </xf>
    <xf numFmtId="3" fontId="0" fillId="2" borderId="23" xfId="0" applyNumberFormat="1" applyFill="1" applyBorder="1" applyProtection="1">
      <protection locked="0"/>
    </xf>
    <xf numFmtId="17" fontId="1" fillId="3" borderId="9" xfId="0" applyNumberFormat="1" applyFont="1" applyFill="1" applyBorder="1" applyAlignment="1">
      <alignment horizontal="right"/>
    </xf>
    <xf numFmtId="17" fontId="1" fillId="3" borderId="10" xfId="0" applyNumberFormat="1" applyFont="1" applyFill="1" applyBorder="1" applyAlignment="1">
      <alignment horizontal="right"/>
    </xf>
    <xf numFmtId="17" fontId="1" fillId="3" borderId="11" xfId="0" applyNumberFormat="1" applyFont="1" applyFill="1" applyBorder="1" applyAlignment="1">
      <alignment horizontal="right"/>
    </xf>
    <xf numFmtId="0" fontId="2" fillId="4" borderId="0" xfId="0" applyFont="1" applyFill="1"/>
    <xf numFmtId="0" fontId="3" fillId="0" borderId="0" xfId="0" applyFont="1"/>
    <xf numFmtId="0" fontId="4" fillId="0" borderId="32" xfId="0" applyFont="1" applyBorder="1"/>
    <xf numFmtId="0" fontId="2" fillId="4" borderId="0" xfId="0" applyFont="1" applyFill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workbookViewId="0">
      <selection activeCell="C10" sqref="C10"/>
    </sheetView>
  </sheetViews>
  <sheetFormatPr defaultRowHeight="14.4" x14ac:dyDescent="0.3"/>
  <cols>
    <col min="1" max="1" width="33.109375" customWidth="1"/>
    <col min="2" max="2" width="16" customWidth="1"/>
    <col min="3" max="3" width="15.33203125" customWidth="1"/>
    <col min="4" max="4" width="12.5546875" customWidth="1"/>
    <col min="5" max="5" width="14.109375" bestFit="1" customWidth="1"/>
    <col min="6" max="6" width="13.88671875" customWidth="1"/>
    <col min="7" max="13" width="12.6640625" customWidth="1"/>
  </cols>
  <sheetData>
    <row r="1" spans="1:13" ht="28.2" customHeight="1" x14ac:dyDescent="0.35">
      <c r="A1" s="54" t="s">
        <v>0</v>
      </c>
      <c r="B1" s="54"/>
      <c r="C1" s="54"/>
      <c r="D1" s="51">
        <v>2023</v>
      </c>
      <c r="E1" s="51"/>
      <c r="F1" s="51"/>
    </row>
    <row r="2" spans="1:13" x14ac:dyDescent="0.3">
      <c r="A2" s="57" t="s">
        <v>1</v>
      </c>
      <c r="B2" s="57"/>
      <c r="C2">
        <v>365</v>
      </c>
    </row>
    <row r="3" spans="1:13" x14ac:dyDescent="0.3">
      <c r="A3" s="57" t="s">
        <v>40</v>
      </c>
      <c r="B3" s="57"/>
      <c r="C3" s="53">
        <v>28.13</v>
      </c>
    </row>
    <row r="4" spans="1:13" ht="15" thickBot="1" x14ac:dyDescent="0.35"/>
    <row r="5" spans="1:13" x14ac:dyDescent="0.3">
      <c r="A5" s="12" t="s">
        <v>2</v>
      </c>
      <c r="B5" s="13"/>
      <c r="C5" s="13"/>
      <c r="D5" s="13"/>
      <c r="E5" s="13"/>
      <c r="F5" s="14"/>
    </row>
    <row r="6" spans="1:13" ht="15" thickBot="1" x14ac:dyDescent="0.35">
      <c r="A6" s="15" t="s">
        <v>3</v>
      </c>
      <c r="B6" s="16" t="s">
        <v>4</v>
      </c>
      <c r="C6" s="16" t="s">
        <v>5</v>
      </c>
      <c r="D6" s="16" t="s">
        <v>6</v>
      </c>
      <c r="E6" s="16" t="s">
        <v>7</v>
      </c>
      <c r="F6" s="17" t="s">
        <v>8</v>
      </c>
    </row>
    <row r="7" spans="1:13" x14ac:dyDescent="0.3">
      <c r="A7" s="6">
        <v>44927</v>
      </c>
      <c r="B7" s="7">
        <v>45291</v>
      </c>
      <c r="C7">
        <f>B7-A7+1</f>
        <v>365</v>
      </c>
      <c r="D7" s="9">
        <v>0</v>
      </c>
      <c r="E7" s="1">
        <f>D7*220*C7/C$2</f>
        <v>0</v>
      </c>
      <c r="F7" s="3">
        <f>D7*220*C7/C$2*120%</f>
        <v>0</v>
      </c>
    </row>
    <row r="8" spans="1:13" x14ac:dyDescent="0.3">
      <c r="A8" s="6"/>
      <c r="B8" s="7"/>
      <c r="C8">
        <f>IF(ISBLANK(A8),0,B8-A8+1)</f>
        <v>0</v>
      </c>
      <c r="D8" s="9">
        <v>0</v>
      </c>
      <c r="E8" s="1">
        <f>D8*220*C8/C$2</f>
        <v>0</v>
      </c>
      <c r="F8" s="3">
        <f t="shared" ref="F8:F10" si="0">D8*220*C8/C$2*120%</f>
        <v>0</v>
      </c>
    </row>
    <row r="9" spans="1:13" x14ac:dyDescent="0.3">
      <c r="A9" s="8"/>
      <c r="B9" s="9"/>
      <c r="C9">
        <f t="shared" ref="C9:C10" si="1">IF(ISBLANK(A9),0,B9-A9+1)</f>
        <v>0</v>
      </c>
      <c r="D9" s="9">
        <v>0</v>
      </c>
      <c r="E9" s="1">
        <f>D9*220*C9/C$2</f>
        <v>0</v>
      </c>
      <c r="F9" s="3">
        <f t="shared" si="0"/>
        <v>0</v>
      </c>
    </row>
    <row r="10" spans="1:13" ht="15" thickBot="1" x14ac:dyDescent="0.35">
      <c r="A10" s="10"/>
      <c r="B10" s="11"/>
      <c r="C10" s="4">
        <f t="shared" si="1"/>
        <v>0</v>
      </c>
      <c r="D10" s="11">
        <v>0</v>
      </c>
      <c r="E10" s="25">
        <f>D10*220*C10/C$2</f>
        <v>0</v>
      </c>
      <c r="F10" s="18">
        <f t="shared" si="0"/>
        <v>0</v>
      </c>
    </row>
    <row r="11" spans="1:13" x14ac:dyDescent="0.3">
      <c r="E11" s="1">
        <f>SUM(E7:E10)</f>
        <v>0</v>
      </c>
      <c r="F11" s="1">
        <f>SUM(F7:F10)</f>
        <v>0</v>
      </c>
    </row>
    <row r="12" spans="1:13" x14ac:dyDescent="0.3">
      <c r="A12" s="58" t="s">
        <v>9</v>
      </c>
      <c r="B12" s="58"/>
      <c r="C12" s="19">
        <f>SUM(F7:F10)</f>
        <v>0</v>
      </c>
    </row>
    <row r="15" spans="1:13" ht="18.600000000000001" thickBot="1" x14ac:dyDescent="0.4">
      <c r="A15" s="30" t="s">
        <v>10</v>
      </c>
    </row>
    <row r="16" spans="1:13" x14ac:dyDescent="0.3">
      <c r="A16" s="2"/>
      <c r="B16" s="59" t="s">
        <v>11</v>
      </c>
      <c r="C16" s="55"/>
      <c r="D16" s="55"/>
      <c r="E16" s="56"/>
      <c r="F16" s="59" t="s">
        <v>12</v>
      </c>
      <c r="G16" s="55"/>
      <c r="H16" s="55"/>
      <c r="I16" s="56"/>
      <c r="J16" s="55" t="s">
        <v>13</v>
      </c>
      <c r="K16" s="55"/>
      <c r="L16" s="55"/>
      <c r="M16" s="56"/>
    </row>
    <row r="17" spans="1:13" ht="15" thickBot="1" x14ac:dyDescent="0.35">
      <c r="A17" s="5" t="s">
        <v>14</v>
      </c>
      <c r="B17" s="26" t="s">
        <v>15</v>
      </c>
      <c r="C17" s="27" t="s">
        <v>16</v>
      </c>
      <c r="D17" s="27" t="s">
        <v>17</v>
      </c>
      <c r="E17" s="28" t="s">
        <v>18</v>
      </c>
      <c r="F17" s="26" t="s">
        <v>15</v>
      </c>
      <c r="G17" s="27" t="s">
        <v>16</v>
      </c>
      <c r="H17" s="27" t="s">
        <v>17</v>
      </c>
      <c r="I17" s="28" t="s">
        <v>18</v>
      </c>
      <c r="J17" s="29" t="s">
        <v>15</v>
      </c>
      <c r="K17" s="27" t="s">
        <v>16</v>
      </c>
      <c r="L17" s="27" t="s">
        <v>17</v>
      </c>
      <c r="M17" s="28" t="s">
        <v>18</v>
      </c>
    </row>
    <row r="18" spans="1:13" ht="18" customHeight="1" x14ac:dyDescent="0.3">
      <c r="A18" s="48" t="s">
        <v>19</v>
      </c>
      <c r="B18" s="40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41"/>
    </row>
    <row r="19" spans="1:13" ht="18" customHeight="1" x14ac:dyDescent="0.3">
      <c r="A19" s="49" t="s">
        <v>20</v>
      </c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4"/>
    </row>
    <row r="20" spans="1:13" ht="18" customHeight="1" x14ac:dyDescent="0.3">
      <c r="A20" s="49" t="s">
        <v>21</v>
      </c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4"/>
    </row>
    <row r="21" spans="1:13" ht="18" customHeight="1" x14ac:dyDescent="0.3">
      <c r="A21" s="49" t="s">
        <v>22</v>
      </c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4"/>
    </row>
    <row r="22" spans="1:13" ht="18" customHeight="1" x14ac:dyDescent="0.3">
      <c r="A22" s="49" t="s">
        <v>23</v>
      </c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/>
    </row>
    <row r="23" spans="1:13" ht="18" customHeight="1" x14ac:dyDescent="0.3">
      <c r="A23" s="49" t="s">
        <v>24</v>
      </c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4"/>
    </row>
    <row r="24" spans="1:13" ht="18" customHeight="1" x14ac:dyDescent="0.3">
      <c r="A24" s="49" t="s">
        <v>25</v>
      </c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</row>
    <row r="25" spans="1:13" ht="18" customHeight="1" x14ac:dyDescent="0.3">
      <c r="A25" s="49" t="s">
        <v>26</v>
      </c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4"/>
    </row>
    <row r="26" spans="1:13" ht="18" customHeight="1" x14ac:dyDescent="0.3">
      <c r="A26" s="49" t="s">
        <v>27</v>
      </c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</row>
    <row r="27" spans="1:13" ht="18" customHeight="1" x14ac:dyDescent="0.3">
      <c r="A27" s="49" t="s">
        <v>28</v>
      </c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4"/>
    </row>
    <row r="28" spans="1:13" ht="18" customHeight="1" x14ac:dyDescent="0.3">
      <c r="A28" s="49" t="s">
        <v>29</v>
      </c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4"/>
    </row>
    <row r="29" spans="1:13" ht="18" customHeight="1" thickBot="1" x14ac:dyDescent="0.35">
      <c r="A29" s="50" t="s">
        <v>30</v>
      </c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/>
    </row>
    <row r="30" spans="1:13" ht="15" thickBot="1" x14ac:dyDescent="0.35">
      <c r="A30" s="20" t="s">
        <v>31</v>
      </c>
      <c r="B30" s="21">
        <f>SUM(B18:B29)</f>
        <v>0</v>
      </c>
      <c r="C30" s="22">
        <f t="shared" ref="C30:M30" si="2">SUM(C18:C29)</f>
        <v>0</v>
      </c>
      <c r="D30" s="22">
        <f t="shared" si="2"/>
        <v>0</v>
      </c>
      <c r="E30" s="22">
        <f t="shared" si="2"/>
        <v>0</v>
      </c>
      <c r="F30" s="22">
        <f>SUM(F18:F29)</f>
        <v>0</v>
      </c>
      <c r="G30" s="22">
        <f t="shared" si="2"/>
        <v>0</v>
      </c>
      <c r="H30" s="22">
        <f t="shared" si="2"/>
        <v>0</v>
      </c>
      <c r="I30" s="22">
        <f t="shared" si="2"/>
        <v>0</v>
      </c>
      <c r="J30" s="22">
        <f t="shared" si="2"/>
        <v>0</v>
      </c>
      <c r="K30" s="22">
        <f t="shared" si="2"/>
        <v>0</v>
      </c>
      <c r="L30" s="22">
        <f t="shared" si="2"/>
        <v>0</v>
      </c>
      <c r="M30" s="23">
        <f t="shared" si="2"/>
        <v>0</v>
      </c>
    </row>
    <row r="32" spans="1:13" x14ac:dyDescent="0.3">
      <c r="A32" t="s">
        <v>32</v>
      </c>
      <c r="B32">
        <f>B30*40%</f>
        <v>0</v>
      </c>
      <c r="C32">
        <f>C30*60%</f>
        <v>0</v>
      </c>
      <c r="D32">
        <f>D30</f>
        <v>0</v>
      </c>
      <c r="E32">
        <f>E30</f>
        <v>0</v>
      </c>
    </row>
    <row r="33" spans="1:2" x14ac:dyDescent="0.3">
      <c r="A33" s="24" t="s">
        <v>33</v>
      </c>
      <c r="B33" s="19">
        <f>SUM(B32:E32)</f>
        <v>0</v>
      </c>
    </row>
    <row r="34" spans="1:2" x14ac:dyDescent="0.3">
      <c r="A34" s="31" t="s">
        <v>34</v>
      </c>
      <c r="B34" s="32">
        <f>C12-B33</f>
        <v>0</v>
      </c>
    </row>
    <row r="35" spans="1:2" x14ac:dyDescent="0.3">
      <c r="A35" s="34" t="s">
        <v>35</v>
      </c>
      <c r="B35" s="33">
        <f>IF(B33&lt;C12,B33*C3,C12*C3)</f>
        <v>0</v>
      </c>
    </row>
    <row r="36" spans="1:2" ht="15" thickBot="1" x14ac:dyDescent="0.35"/>
    <row r="37" spans="1:2" x14ac:dyDescent="0.3">
      <c r="A37" s="35" t="s">
        <v>36</v>
      </c>
      <c r="B37" s="37" t="e">
        <f>_xlfn.FLOOR.MATH(B33/E11*100)</f>
        <v>#DIV/0!</v>
      </c>
    </row>
    <row r="38" spans="1:2" ht="15" thickBot="1" x14ac:dyDescent="0.35">
      <c r="A38" s="36" t="s">
        <v>37</v>
      </c>
      <c r="B38" s="38" t="e">
        <f>((((B30+F30+J30)*40%)+C30+D30+E30+G30+H30+I30+K30+L30+M30)/E11)*100</f>
        <v>#DIV/0!</v>
      </c>
    </row>
  </sheetData>
  <sheetProtection algorithmName="SHA-512" hashValue="R1ksvv+sNdyiZVOMrJyRDfxYlBw3JjfZjjm2BmEKczi4migienSt3nuuXX6t1n1f7eakK/oNYpuTtyzKnp80kQ==" saltValue="l/my1Hyw9V1hF1zHBp7VWw==" spinCount="100000" sheet="1" objects="1" scenarios="1"/>
  <mergeCells count="7">
    <mergeCell ref="A1:C1"/>
    <mergeCell ref="J16:M16"/>
    <mergeCell ref="A3:B3"/>
    <mergeCell ref="A12:B12"/>
    <mergeCell ref="B16:E16"/>
    <mergeCell ref="A2:B2"/>
    <mergeCell ref="F16:I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8"/>
  <sheetViews>
    <sheetView workbookViewId="0">
      <selection activeCell="B9" sqref="B9"/>
    </sheetView>
  </sheetViews>
  <sheetFormatPr defaultRowHeight="14.4" x14ac:dyDescent="0.3"/>
  <cols>
    <col min="1" max="1" width="33.109375" customWidth="1"/>
    <col min="2" max="2" width="15.88671875" customWidth="1"/>
    <col min="3" max="3" width="15.33203125" customWidth="1"/>
    <col min="4" max="4" width="12.5546875" customWidth="1"/>
    <col min="5" max="5" width="14.109375" bestFit="1" customWidth="1"/>
    <col min="6" max="6" width="13.88671875" customWidth="1"/>
    <col min="7" max="13" width="12.6640625" customWidth="1"/>
  </cols>
  <sheetData>
    <row r="1" spans="1:13" ht="28.2" customHeight="1" x14ac:dyDescent="0.35">
      <c r="A1" s="54" t="s">
        <v>41</v>
      </c>
      <c r="B1" s="60"/>
      <c r="C1" s="60"/>
      <c r="D1" s="60"/>
      <c r="E1" s="60"/>
      <c r="F1" s="60"/>
    </row>
    <row r="2" spans="1:13" x14ac:dyDescent="0.3">
      <c r="A2" s="57" t="s">
        <v>1</v>
      </c>
      <c r="B2" s="57"/>
      <c r="C2">
        <v>365</v>
      </c>
    </row>
    <row r="3" spans="1:13" x14ac:dyDescent="0.3">
      <c r="A3" s="57" t="s">
        <v>40</v>
      </c>
      <c r="B3" s="57"/>
      <c r="C3" s="53">
        <v>27.63</v>
      </c>
      <c r="D3" s="52"/>
    </row>
    <row r="4" spans="1:13" ht="15" thickBot="1" x14ac:dyDescent="0.35"/>
    <row r="5" spans="1:13" x14ac:dyDescent="0.3">
      <c r="A5" s="12" t="s">
        <v>2</v>
      </c>
      <c r="B5" s="13"/>
      <c r="C5" s="13"/>
      <c r="D5" s="13"/>
      <c r="E5" s="13"/>
      <c r="F5" s="14"/>
    </row>
    <row r="6" spans="1:13" ht="15" thickBot="1" x14ac:dyDescent="0.35">
      <c r="A6" s="15" t="s">
        <v>3</v>
      </c>
      <c r="B6" s="16" t="s">
        <v>4</v>
      </c>
      <c r="C6" s="16" t="s">
        <v>5</v>
      </c>
      <c r="D6" s="16" t="s">
        <v>6</v>
      </c>
      <c r="E6" s="16" t="s">
        <v>7</v>
      </c>
      <c r="F6" s="17" t="s">
        <v>8</v>
      </c>
    </row>
    <row r="7" spans="1:13" x14ac:dyDescent="0.3">
      <c r="A7" s="6">
        <v>44927</v>
      </c>
      <c r="B7" s="7">
        <v>45291</v>
      </c>
      <c r="C7">
        <f>B7-A7+1</f>
        <v>365</v>
      </c>
      <c r="D7" s="9">
        <v>0</v>
      </c>
      <c r="E7" s="1">
        <f>D7*220*C7/C$2</f>
        <v>0</v>
      </c>
      <c r="F7" s="3">
        <f>D7*220*C7/C$2*120%</f>
        <v>0</v>
      </c>
    </row>
    <row r="8" spans="1:13" x14ac:dyDescent="0.3">
      <c r="A8" s="6"/>
      <c r="B8" s="7"/>
      <c r="C8">
        <f>IF(ISBLANK(A8),0,B8-A8+1)</f>
        <v>0</v>
      </c>
      <c r="D8" s="9">
        <v>0</v>
      </c>
      <c r="E8" s="1">
        <f>D8*220*C8/C$2</f>
        <v>0</v>
      </c>
      <c r="F8" s="3">
        <f t="shared" ref="F8:F10" si="0">D8*220*C8/C$2*120%</f>
        <v>0</v>
      </c>
    </row>
    <row r="9" spans="1:13" x14ac:dyDescent="0.3">
      <c r="A9" s="8"/>
      <c r="B9" s="9"/>
      <c r="C9">
        <f t="shared" ref="C9:C10" si="1">IF(ISBLANK(A9),0,B9-A9+1)</f>
        <v>0</v>
      </c>
      <c r="D9" s="9">
        <v>0</v>
      </c>
      <c r="E9" s="1">
        <f>D9*220*C9/C$2</f>
        <v>0</v>
      </c>
      <c r="F9" s="3">
        <f t="shared" si="0"/>
        <v>0</v>
      </c>
    </row>
    <row r="10" spans="1:13" ht="15" thickBot="1" x14ac:dyDescent="0.35">
      <c r="A10" s="10"/>
      <c r="B10" s="11"/>
      <c r="C10" s="4">
        <f t="shared" si="1"/>
        <v>0</v>
      </c>
      <c r="D10" s="11">
        <v>0</v>
      </c>
      <c r="E10" s="25">
        <f>D10*220*C10/C$2</f>
        <v>0</v>
      </c>
      <c r="F10" s="18">
        <f t="shared" si="0"/>
        <v>0</v>
      </c>
    </row>
    <row r="11" spans="1:13" x14ac:dyDescent="0.3">
      <c r="E11" s="1">
        <f>SUM(E7:E10)</f>
        <v>0</v>
      </c>
      <c r="F11" s="1">
        <f>SUM(F7:F10)</f>
        <v>0</v>
      </c>
    </row>
    <row r="12" spans="1:13" x14ac:dyDescent="0.3">
      <c r="A12" s="58" t="s">
        <v>38</v>
      </c>
      <c r="B12" s="58"/>
      <c r="C12" s="19">
        <f>SUM(F7:F10)</f>
        <v>0</v>
      </c>
    </row>
    <row r="15" spans="1:13" ht="18.600000000000001" thickBot="1" x14ac:dyDescent="0.4">
      <c r="A15" s="30" t="s">
        <v>10</v>
      </c>
    </row>
    <row r="16" spans="1:13" x14ac:dyDescent="0.3">
      <c r="A16" s="2"/>
      <c r="B16" s="59" t="s">
        <v>11</v>
      </c>
      <c r="C16" s="55"/>
      <c r="D16" s="55"/>
      <c r="E16" s="56"/>
      <c r="F16" s="59" t="s">
        <v>12</v>
      </c>
      <c r="G16" s="55"/>
      <c r="H16" s="55"/>
      <c r="I16" s="56"/>
      <c r="J16" s="55" t="s">
        <v>13</v>
      </c>
      <c r="K16" s="55"/>
      <c r="L16" s="55"/>
      <c r="M16" s="56"/>
    </row>
    <row r="17" spans="1:13" ht="15" thickBot="1" x14ac:dyDescent="0.35">
      <c r="A17" s="5" t="s">
        <v>14</v>
      </c>
      <c r="B17" s="26" t="s">
        <v>15</v>
      </c>
      <c r="C17" s="27" t="s">
        <v>16</v>
      </c>
      <c r="D17" s="27" t="s">
        <v>17</v>
      </c>
      <c r="E17" s="28" t="s">
        <v>18</v>
      </c>
      <c r="F17" s="26" t="s">
        <v>15</v>
      </c>
      <c r="G17" s="27" t="s">
        <v>16</v>
      </c>
      <c r="H17" s="27" t="s">
        <v>17</v>
      </c>
      <c r="I17" s="28" t="s">
        <v>18</v>
      </c>
      <c r="J17" s="29" t="s">
        <v>15</v>
      </c>
      <c r="K17" s="27" t="s">
        <v>16</v>
      </c>
      <c r="L17" s="27" t="s">
        <v>17</v>
      </c>
      <c r="M17" s="28" t="s">
        <v>18</v>
      </c>
    </row>
    <row r="18" spans="1:13" ht="18" customHeight="1" x14ac:dyDescent="0.3">
      <c r="A18" s="48" t="s">
        <v>19</v>
      </c>
      <c r="B18" s="40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41"/>
    </row>
    <row r="19" spans="1:13" ht="18" customHeight="1" x14ac:dyDescent="0.3">
      <c r="A19" s="49" t="s">
        <v>20</v>
      </c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4"/>
    </row>
    <row r="20" spans="1:13" ht="18" customHeight="1" x14ac:dyDescent="0.3">
      <c r="A20" s="49" t="s">
        <v>21</v>
      </c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4"/>
    </row>
    <row r="21" spans="1:13" ht="18" customHeight="1" x14ac:dyDescent="0.3">
      <c r="A21" s="49" t="s">
        <v>22</v>
      </c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4"/>
    </row>
    <row r="22" spans="1:13" ht="18" customHeight="1" x14ac:dyDescent="0.3">
      <c r="A22" s="49" t="s">
        <v>23</v>
      </c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/>
    </row>
    <row r="23" spans="1:13" ht="18" customHeight="1" x14ac:dyDescent="0.3">
      <c r="A23" s="49" t="s">
        <v>24</v>
      </c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4"/>
    </row>
    <row r="24" spans="1:13" ht="18" customHeight="1" x14ac:dyDescent="0.3">
      <c r="A24" s="49" t="s">
        <v>25</v>
      </c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</row>
    <row r="25" spans="1:13" ht="18" customHeight="1" x14ac:dyDescent="0.3">
      <c r="A25" s="49" t="s">
        <v>26</v>
      </c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4"/>
    </row>
    <row r="26" spans="1:13" ht="18" customHeight="1" x14ac:dyDescent="0.3">
      <c r="A26" s="49" t="s">
        <v>27</v>
      </c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</row>
    <row r="27" spans="1:13" ht="18" customHeight="1" x14ac:dyDescent="0.3">
      <c r="A27" s="49" t="s">
        <v>28</v>
      </c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4"/>
    </row>
    <row r="28" spans="1:13" ht="18" customHeight="1" x14ac:dyDescent="0.3">
      <c r="A28" s="49" t="s">
        <v>29</v>
      </c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4"/>
    </row>
    <row r="29" spans="1:13" ht="18" customHeight="1" thickBot="1" x14ac:dyDescent="0.35">
      <c r="A29" s="50" t="s">
        <v>30</v>
      </c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/>
    </row>
    <row r="30" spans="1:13" ht="15" thickBot="1" x14ac:dyDescent="0.35">
      <c r="A30" s="20" t="s">
        <v>31</v>
      </c>
      <c r="B30" s="21">
        <f>SUM(B18:B29)</f>
        <v>0</v>
      </c>
      <c r="C30" s="22">
        <f t="shared" ref="C30:M30" si="2">SUM(C18:C29)</f>
        <v>0</v>
      </c>
      <c r="D30" s="22">
        <f t="shared" si="2"/>
        <v>0</v>
      </c>
      <c r="E30" s="22">
        <f t="shared" si="2"/>
        <v>0</v>
      </c>
      <c r="F30" s="22">
        <f>SUM(F18:F29)</f>
        <v>0</v>
      </c>
      <c r="G30" s="22">
        <f t="shared" si="2"/>
        <v>0</v>
      </c>
      <c r="H30" s="22">
        <f t="shared" si="2"/>
        <v>0</v>
      </c>
      <c r="I30" s="22">
        <f t="shared" si="2"/>
        <v>0</v>
      </c>
      <c r="J30" s="22">
        <f t="shared" si="2"/>
        <v>0</v>
      </c>
      <c r="K30" s="22">
        <f t="shared" si="2"/>
        <v>0</v>
      </c>
      <c r="L30" s="22">
        <f t="shared" si="2"/>
        <v>0</v>
      </c>
      <c r="M30" s="23">
        <f t="shared" si="2"/>
        <v>0</v>
      </c>
    </row>
    <row r="32" spans="1:13" x14ac:dyDescent="0.3">
      <c r="A32" t="s">
        <v>32</v>
      </c>
      <c r="B32">
        <f>B30*40%</f>
        <v>0</v>
      </c>
      <c r="C32">
        <f>C30*60%</f>
        <v>0</v>
      </c>
      <c r="D32">
        <f>D30</f>
        <v>0</v>
      </c>
      <c r="E32">
        <f>E30*1.6</f>
        <v>0</v>
      </c>
    </row>
    <row r="33" spans="1:2" x14ac:dyDescent="0.3">
      <c r="A33" s="24" t="s">
        <v>33</v>
      </c>
      <c r="B33" s="19">
        <f>SUM(B32:E32)</f>
        <v>0</v>
      </c>
    </row>
    <row r="34" spans="1:2" x14ac:dyDescent="0.3">
      <c r="A34" s="31" t="s">
        <v>34</v>
      </c>
      <c r="B34" s="32">
        <f>C12-B33</f>
        <v>0</v>
      </c>
    </row>
    <row r="35" spans="1:2" x14ac:dyDescent="0.3">
      <c r="A35" s="34" t="s">
        <v>39</v>
      </c>
      <c r="B35" s="33">
        <f>IF(B33&lt;C12,B33*C3,C12*C3)</f>
        <v>0</v>
      </c>
    </row>
    <row r="36" spans="1:2" ht="15" thickBot="1" x14ac:dyDescent="0.35"/>
    <row r="37" spans="1:2" x14ac:dyDescent="0.3">
      <c r="A37" s="35" t="s">
        <v>36</v>
      </c>
      <c r="B37" s="37" t="e">
        <f>_xlfn.FLOOR.MATH(B33/E11*100)</f>
        <v>#DIV/0!</v>
      </c>
    </row>
    <row r="38" spans="1:2" ht="15" thickBot="1" x14ac:dyDescent="0.35">
      <c r="A38" s="36" t="s">
        <v>37</v>
      </c>
      <c r="B38" s="38" t="e">
        <f>((((B30+F30+J30)*40%)+C30+D30+E30+G30+H30+I30+K30+L30+M30)/E11)*100</f>
        <v>#DIV/0!</v>
      </c>
    </row>
  </sheetData>
  <sheetProtection algorithmName="SHA-512" hashValue="BgCGVCEH8YLYBP0EUeiVF4JfWgkSgRAekproffGIch5BHTpthSStzps6FXUQyzKE0CUZJ1/op1T2A8MwW/wZxw==" saltValue="ngpf13/JTYa/AEJk96UaOg==" spinCount="100000" sheet="1" objects="1" scenarios="1"/>
  <mergeCells count="7">
    <mergeCell ref="J16:M16"/>
    <mergeCell ref="A1:F1"/>
    <mergeCell ref="A2:B2"/>
    <mergeCell ref="A3:B3"/>
    <mergeCell ref="A12:B12"/>
    <mergeCell ref="B16:E16"/>
    <mergeCell ref="F16:I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7621191-6bdc-4d78-a9d9-b2c7bc5e693d">2TZS4CSEZZKQ-5790877-6358</_dlc_DocId>
    <_dlc_DocIdUrl xmlns="a7621191-6bdc-4d78-a9d9-b2c7bc5e693d">
      <Url>https://kindengezin.sharepoint.com/sites/Werkwijzer/_layouts/15/DocIdRedir.aspx?ID=2TZS4CSEZZKQ-5790877-6358</Url>
      <Description>2TZS4CSEZZKQ-5790877-6358</Description>
    </_dlc_DocIdUrl>
    <_dlc_DocIdPersistId xmlns="a7621191-6bdc-4d78-a9d9-b2c7bc5e693d">false</_dlc_DocIdPersistId>
    <SharedWithUsers xmlns="a7621191-6bdc-4d78-a9d9-b2c7bc5e693d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00E967554F574EB8E2FB2DA60C3923" ma:contentTypeVersion="7" ma:contentTypeDescription="Een nieuw document maken." ma:contentTypeScope="" ma:versionID="2efcb41b1517b81cdf654138d0bdb70e">
  <xsd:schema xmlns:xsd="http://www.w3.org/2001/XMLSchema" xmlns:xs="http://www.w3.org/2001/XMLSchema" xmlns:p="http://schemas.microsoft.com/office/2006/metadata/properties" xmlns:ns2="a7621191-6bdc-4d78-a9d9-b2c7bc5e693d" xmlns:ns3="11330fb5-6eae-4d8e-a39b-df126d3da209" targetNamespace="http://schemas.microsoft.com/office/2006/metadata/properties" ma:root="true" ma:fieldsID="0011e4fb7a4f855249c0855743178a6b" ns2:_="" ns3:_="">
    <xsd:import namespace="a7621191-6bdc-4d78-a9d9-b2c7bc5e693d"/>
    <xsd:import namespace="11330fb5-6eae-4d8e-a39b-df126d3da2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21191-6bdc-4d78-a9d9-b2c7bc5e693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30fb5-6eae-4d8e-a39b-df126d3da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CBAEB7F-D6F9-43EB-A6B5-83041663F4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EFBADE-8854-4B43-8671-F3C7C34727BD}">
  <ds:schemaRefs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a7621191-6bdc-4d78-a9d9-b2c7bc5e693d"/>
    <ds:schemaRef ds:uri="http://schemas.microsoft.com/office/infopath/2007/PartnerControls"/>
    <ds:schemaRef ds:uri="11330fb5-6eae-4d8e-a39b-df126d3da209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E3F136A-6361-4984-8664-45B2D72D24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621191-6bdc-4d78-a9d9-b2c7bc5e693d"/>
    <ds:schemaRef ds:uri="11330fb5-6eae-4d8e-a39b-df126d3da2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D519D60-995F-4838-B6AE-140E39B4C785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Groepsopvang</vt:lpstr>
      <vt:lpstr>Gezinsopvang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Prestatiecalculator 2018</dc:title>
  <dc:subject/>
  <dc:creator>jessy vandevelde</dc:creator>
  <cp:keywords/>
  <dc:description/>
  <cp:lastModifiedBy>Jessy Vandevelde</cp:lastModifiedBy>
  <cp:revision/>
  <dcterms:created xsi:type="dcterms:W3CDTF">2016-05-27T13:23:28Z</dcterms:created>
  <dcterms:modified xsi:type="dcterms:W3CDTF">2023-03-10T12:02:35Z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0x010100B900E967554F574EB8E2FB2DA60C3923</vt:lpwstr>
  </property>
  <property fmtid="{D5CDD505-2E9C-101B-9397-08002B2CF9AE}" pid="3" name="_dlc_DocIdItemGuid">
    <vt:lpwstr>4731c120-f9da-4b2d-bd90-b714781b8557</vt:lpwstr>
  </property>
  <property fmtid="{D5CDD505-2E9C-101B-9397-08002B2CF9AE}" pid="4" name="KGTrefwoord">
    <vt:lpwstr>458;#berekeningen|39e52b34-d9b5-44bd-a8b9-2916cfedb50c;#439;#decreet baby's en peuters|f6f7d3ba-b1d7-49b7-ad6a-c46cd00d1e3a</vt:lpwstr>
  </property>
  <property fmtid="{D5CDD505-2E9C-101B-9397-08002B2CF9AE}" pid="5" name="Order">
    <vt:r8>319700</vt:r8>
  </property>
  <property fmtid="{D5CDD505-2E9C-101B-9397-08002B2CF9AE}" pid="6" name="xd_Signature">
    <vt:bool>false</vt:bool>
  </property>
  <property fmtid="{D5CDD505-2E9C-101B-9397-08002B2CF9AE}" pid="7" name="KGThema">
    <vt:lpwstr>3</vt:lpwstr>
  </property>
  <property fmtid="{D5CDD505-2E9C-101B-9397-08002B2CF9AE}" pid="8" name="xd_ProgID">
    <vt:lpwstr/>
  </property>
  <property fmtid="{D5CDD505-2E9C-101B-9397-08002B2CF9AE}" pid="9" name="_ExtendedDescription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