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katrien_vermeersch_opgroeien_be/Documents/Bureaublad/"/>
    </mc:Choice>
  </mc:AlternateContent>
  <xr:revisionPtr revIDLastSave="0" documentId="8_{6C5EC355-086B-47D8-AAF8-57010ADC0ECC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Groepsopvang" sheetId="1" r:id="rId1"/>
    <sheet name="Gezinsopva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8" i="2"/>
  <c r="C9" i="1"/>
  <c r="C10" i="1"/>
  <c r="C8" i="1"/>
  <c r="M30" i="2" l="1"/>
  <c r="L30" i="2"/>
  <c r="K30" i="2"/>
  <c r="J30" i="2"/>
  <c r="I30" i="2"/>
  <c r="H30" i="2"/>
  <c r="G30" i="2"/>
  <c r="F30" i="2"/>
  <c r="E30" i="2"/>
  <c r="E32" i="2" s="1"/>
  <c r="D30" i="2"/>
  <c r="D32" i="2" s="1"/>
  <c r="C30" i="2"/>
  <c r="C32" i="2" s="1"/>
  <c r="B30" i="2"/>
  <c r="F10" i="2"/>
  <c r="F9" i="2"/>
  <c r="F8" i="2"/>
  <c r="C7" i="2"/>
  <c r="E7" i="2" s="1"/>
  <c r="F7" i="2" l="1"/>
  <c r="C12" i="2" s="1"/>
  <c r="E10" i="2"/>
  <c r="E9" i="2"/>
  <c r="B32" i="2"/>
  <c r="B33" i="2" s="1"/>
  <c r="E8" i="2"/>
  <c r="B30" i="1"/>
  <c r="B32" i="1" s="1"/>
  <c r="C30" i="1"/>
  <c r="C32" i="1" s="1"/>
  <c r="F30" i="1"/>
  <c r="D30" i="1"/>
  <c r="D32" i="1" s="1"/>
  <c r="E30" i="1"/>
  <c r="E32" i="1" s="1"/>
  <c r="G30" i="1"/>
  <c r="H30" i="1"/>
  <c r="I30" i="1"/>
  <c r="J30" i="1"/>
  <c r="K30" i="1"/>
  <c r="L30" i="1"/>
  <c r="M30" i="1"/>
  <c r="F11" i="2" l="1"/>
  <c r="E11" i="2"/>
  <c r="B38" i="2" s="1"/>
  <c r="B35" i="2"/>
  <c r="B34" i="2"/>
  <c r="B33" i="1"/>
  <c r="B37" i="2" l="1"/>
  <c r="C7" i="1"/>
  <c r="E7" i="1" s="1"/>
  <c r="E10" i="1" l="1"/>
  <c r="F10" i="1"/>
  <c r="E9" i="1"/>
  <c r="F9" i="1"/>
  <c r="E8" i="1"/>
  <c r="F8" i="1"/>
  <c r="F7" i="1"/>
  <c r="E11" i="1" l="1"/>
  <c r="B37" i="1" s="1"/>
  <c r="F11" i="1"/>
  <c r="C12" i="1"/>
  <c r="B35" i="1" s="1"/>
  <c r="B34" i="1" l="1"/>
  <c r="B38" i="1"/>
</calcChain>
</file>

<file path=xl/sharedStrings.xml><?xml version="1.0" encoding="utf-8"?>
<sst xmlns="http://schemas.openxmlformats.org/spreadsheetml/2006/main" count="94" uniqueCount="43">
  <si>
    <t>PRESTATIECALCULATOR GROEPSOPVANG</t>
  </si>
  <si>
    <t>Aantal dagen in het jaar</t>
  </si>
  <si>
    <t>Prestatiebedrag 2024</t>
  </si>
  <si>
    <t>Periode gesubsidieerde T2 cap</t>
  </si>
  <si>
    <t>VAN</t>
  </si>
  <si>
    <t>TOT</t>
  </si>
  <si>
    <t>Aantal dagen</t>
  </si>
  <si>
    <t>CAP</t>
  </si>
  <si>
    <t>Prestaties 100%</t>
  </si>
  <si>
    <t>Prestaties 120%</t>
  </si>
  <si>
    <t>Maximum aantal prestaties  (120%)</t>
  </si>
  <si>
    <t>Opvangprestaties</t>
  </si>
  <si>
    <t>Aanwezigheden</t>
  </si>
  <si>
    <t>Gerechtvaardigde afwezigheden</t>
  </si>
  <si>
    <t>Ongerechtvaardigde afwezigheden</t>
  </si>
  <si>
    <t>MAAND</t>
  </si>
  <si>
    <t>1/3 dag</t>
  </si>
  <si>
    <t>1/2 dag</t>
  </si>
  <si>
    <t>1 dag</t>
  </si>
  <si>
    <t>Flex &gt;= 11u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</si>
  <si>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</si>
  <si>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</si>
  <si>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</si>
  <si>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</si>
  <si>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</si>
  <si>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</si>
  <si>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</si>
  <si>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</si>
  <si>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</si>
  <si>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</si>
  <si>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</si>
  <si>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</si>
  <si>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</si>
  <si>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HERLEIDE AANWEZIGHEDEN</t>
  </si>
  <si>
    <t>TOTAAL HERLEIDE AANWEZIGHEDEN</t>
  </si>
  <si>
    <t>Resterend aantal prestaties tot 120%</t>
  </si>
  <si>
    <t xml:space="preserve">PRESTATIEBEDRAG </t>
  </si>
  <si>
    <t>Prestatiepercentage</t>
  </si>
  <si>
    <t>Bezettingspercentage</t>
  </si>
  <si>
    <t>Maximum aantal prestaties (120%)</t>
  </si>
  <si>
    <t>PRESTATIEBEDRAG</t>
  </si>
  <si>
    <t>PRESTATIECALCULATOR GEZINSOPVANG en GROEPS SOO  2025</t>
  </si>
  <si>
    <t>Prestatiebedrag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</si>
</sst>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0" fillId="0" borderId="5" xfId="0" applyNumberFormat="1" applyBorder="1"/>
    <xf numFmtId="0" fontId="0" fillId="0" borderId="7" xfId="0" applyBorder="1"/>
    <xf numFmtId="0" fontId="1" fillId="0" borderId="6" xfId="0" applyFont="1" applyBorder="1"/>
    <xf numFmtId="14" fontId="0" fillId="2" borderId="4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" fontId="0" fillId="0" borderId="8" xfId="0" applyNumberFormat="1" applyBorder="1"/>
    <xf numFmtId="4" fontId="1" fillId="3" borderId="0" xfId="0" applyNumberFormat="1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0" xfId="0" applyFont="1" applyFill="1"/>
    <xf numFmtId="4" fontId="0" fillId="0" borderId="7" xfId="0" applyNumberForma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8" xfId="0" applyFont="1" applyFill="1" applyBorder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4" borderId="0" xfId="0" applyNumberFormat="1" applyFont="1" applyFill="1"/>
    <xf numFmtId="0" fontId="1" fillId="4" borderId="0" xfId="0" applyFont="1" applyFill="1"/>
    <xf numFmtId="0" fontId="1" fillId="4" borderId="1" xfId="0" applyFont="1" applyFill="1" applyBorder="1"/>
    <xf numFmtId="0" fontId="1" fillId="4" borderId="6" xfId="0" applyFont="1" applyFill="1" applyBorder="1"/>
    <xf numFmtId="1" fontId="1" fillId="4" borderId="3" xfId="0" applyNumberFormat="1" applyFont="1" applyFill="1" applyBorder="1"/>
    <xf numFmtId="2" fontId="1" fillId="4" borderId="8" xfId="0" applyNumberFormat="1" applyFont="1" applyFill="1" applyBorder="1"/>
    <xf numFmtId="3" fontId="0" fillId="2" borderId="16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2" borderId="21" xfId="0" applyNumberFormat="1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17" fontId="1" fillId="3" borderId="9" xfId="0" applyNumberFormat="1" applyFont="1" applyFill="1" applyBorder="1" applyAlignment="1">
      <alignment horizontal="right"/>
    </xf>
    <xf numFmtId="17" fontId="1" fillId="3" borderId="10" xfId="0" applyNumberFormat="1" applyFont="1" applyFill="1" applyBorder="1" applyAlignment="1">
      <alignment horizontal="right"/>
    </xf>
    <xf numFmtId="17" fontId="1" fillId="3" borderId="1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0" borderId="0" xfId="0" applyFont="1"/>
    <xf numFmtId="0" fontId="4" fillId="0" borderId="32" xfId="0" applyFont="1" applyBorder="1"/>
    <xf numFmtId="0" fontId="2" fillId="4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sqref="A1:C1"/>
    </sheetView>
  </sheetViews>
  <sheetFormatPr defaultRowHeight="14.4" x14ac:dyDescent="0.3"/>
  <cols>
    <col min="1" max="1" width="33.109375" customWidth="1"/>
    <col min="2" max="2" width="16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0</v>
      </c>
      <c r="B1" s="54"/>
      <c r="C1" s="54"/>
      <c r="D1" s="51">
        <v>2025</v>
      </c>
      <c r="E1" s="51"/>
      <c r="F1" s="51"/>
    </row>
    <row r="2" spans="1:13" x14ac:dyDescent="0.3">
      <c r="A2" s="57" t="s">
        <v>1</v>
      </c>
      <c r="B2" s="57"/>
      <c r="C2">
        <v>365</v>
      </c>
    </row>
    <row r="3" spans="1:13" x14ac:dyDescent="0.3">
      <c r="A3" s="57" t="s">
        <v>42</v>
      </c>
      <c r="B3" s="57"/>
      <c r="C3" s="53">
        <v>29.64</v>
      </c>
    </row>
    <row r="4" spans="1:13" ht="15" thickBot="1" x14ac:dyDescent="0.35"/>
    <row r="5" spans="1:13" x14ac:dyDescent="0.3">
      <c r="A5" s="12" t="s">
        <v>3</v>
      </c>
      <c r="B5" s="13"/>
      <c r="C5" s="13"/>
      <c r="D5" s="13"/>
      <c r="E5" s="13"/>
      <c r="F5" s="14"/>
    </row>
    <row r="6" spans="1:13" ht="15" thickBot="1" x14ac:dyDescent="0.3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</row>
    <row r="7" spans="1:13" x14ac:dyDescent="0.3">
      <c r="A7" s="6">
        <v>45658</v>
      </c>
      <c r="B7" s="7">
        <v>46022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10</v>
      </c>
      <c r="B12" s="58"/>
      <c r="C12" s="19">
        <f>SUM(F7:F10)</f>
        <v>0</v>
      </c>
    </row>
    <row r="15" spans="1:13" ht="18.600000000000001" thickBot="1" x14ac:dyDescent="0.4">
      <c r="A15" s="30" t="s">
        <v>11</v>
      </c>
    </row>
    <row r="16" spans="1:13" x14ac:dyDescent="0.3">
      <c r="A16" s="2"/>
      <c r="B16" s="59" t="s">
        <v>12</v>
      </c>
      <c r="C16" s="55"/>
      <c r="D16" s="55"/>
      <c r="E16" s="56"/>
      <c r="F16" s="59" t="s">
        <v>13</v>
      </c>
      <c r="G16" s="55"/>
      <c r="H16" s="55"/>
      <c r="I16" s="56"/>
      <c r="J16" s="55" t="s">
        <v>14</v>
      </c>
      <c r="K16" s="55"/>
      <c r="L16" s="55"/>
      <c r="M16" s="56"/>
    </row>
    <row r="17" spans="1:13" ht="15" thickBot="1" x14ac:dyDescent="0.35">
      <c r="A17" s="5" t="s">
        <v>15</v>
      </c>
      <c r="B17" s="26" t="s">
        <v>16</v>
      </c>
      <c r="C17" s="27" t="s">
        <v>17</v>
      </c>
      <c r="D17" s="27" t="s">
        <v>18</v>
      </c>
      <c r="E17" s="28" t="s">
        <v>19</v>
      </c>
      <c r="F17" s="26" t="s">
        <v>16</v>
      </c>
      <c r="G17" s="27" t="s">
        <v>17</v>
      </c>
      <c r="H17" s="27" t="s">
        <v>18</v>
      </c>
      <c r="I17" s="28" t="s">
        <v>19</v>
      </c>
      <c r="J17" s="29" t="s">
        <v>16</v>
      </c>
      <c r="K17" s="27" t="s">
        <v>17</v>
      </c>
      <c r="L17" s="27" t="s">
        <v>18</v>
      </c>
      <c r="M17" s="28" t="s">
        <v>19</v>
      </c>
    </row>
    <row r="18" spans="1:13" ht="18" customHeight="1" x14ac:dyDescent="0.3">
      <c r="A18" s="48" t="s">
        <v>20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21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22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23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24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25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26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29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30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32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33</v>
      </c>
      <c r="B32">
        <f>B30*40%</f>
        <v>0</v>
      </c>
      <c r="C32">
        <f>C30*60%</f>
        <v>0</v>
      </c>
      <c r="D32">
        <f>D30</f>
        <v>0</v>
      </c>
      <c r="E32">
        <f>E30</f>
        <v>0</v>
      </c>
    </row>
    <row r="33" spans="1:2" x14ac:dyDescent="0.3">
      <c r="A33" s="24" t="s">
        <v>34</v>
      </c>
      <c r="B33" s="19">
        <f>SUM(B32:E32)</f>
        <v>0</v>
      </c>
    </row>
    <row r="34" spans="1:2" x14ac:dyDescent="0.3">
      <c r="A34" s="31" t="s">
        <v>35</v>
      </c>
      <c r="B34" s="32">
        <f>C12-B33</f>
        <v>0</v>
      </c>
    </row>
    <row r="35" spans="1:2" x14ac:dyDescent="0.3">
      <c r="A35" s="34" t="s">
        <v>36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37</v>
      </c>
      <c r="B37" s="37" t="e">
        <f>_xlfn.FLOOR.MATH(B33/E11*100)</f>
        <v>#DIV/0!</v>
      </c>
    </row>
    <row r="38" spans="1:2" ht="15" thickBot="1" x14ac:dyDescent="0.35">
      <c r="A38" s="36" t="s">
        <v>38</v>
      </c>
      <c r="B38" s="38" t="e">
        <f>((((B30+F30+J30)*40%)+C30+D30+E30+G30+H30+I30+K30+L30+M30)/E11)*100</f>
        <v>#DIV/0!</v>
      </c>
    </row>
  </sheetData>
  <sheetProtection algorithmName="SHA-512" hashValue="FtyN/CdfnwoXXzkS9pg6uEL+uV9MzO181xP9q18XShcPysOyEqsbCte3cglB6+RsDIqgO/J3D31TINs7wr18EA==" saltValue="7+doSlgUjmsFTC5RioERRw==" spinCount="100000" sheet="1" objects="1" scenarios="1"/>
  <mergeCells count="7">
    <mergeCell ref="A1:C1"/>
    <mergeCell ref="J16:M16"/>
    <mergeCell ref="A3:B3"/>
    <mergeCell ref="A12:B12"/>
    <mergeCell ref="B16:E16"/>
    <mergeCell ref="A2:B2"/>
    <mergeCell ref="F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workbookViewId="0">
      <selection activeCell="E13" sqref="E13"/>
    </sheetView>
  </sheetViews>
  <sheetFormatPr defaultRowHeight="14.4" x14ac:dyDescent="0.3"/>
  <cols>
    <col min="1" max="1" width="33.109375" customWidth="1"/>
    <col min="2" max="2" width="15.88671875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41</v>
      </c>
      <c r="B1" s="60"/>
      <c r="C1" s="60"/>
      <c r="D1" s="60"/>
      <c r="E1" s="60"/>
      <c r="F1" s="60"/>
    </row>
    <row r="2" spans="1:13" x14ac:dyDescent="0.3">
      <c r="A2" s="57" t="s">
        <v>1</v>
      </c>
      <c r="B2" s="57"/>
      <c r="C2">
        <v>365</v>
      </c>
    </row>
    <row r="3" spans="1:13" x14ac:dyDescent="0.3">
      <c r="A3" s="57" t="s">
        <v>2</v>
      </c>
      <c r="B3" s="57"/>
      <c r="C3" s="53">
        <v>33.64</v>
      </c>
      <c r="D3" s="52"/>
    </row>
    <row r="4" spans="1:13" ht="15" thickBot="1" x14ac:dyDescent="0.35"/>
    <row r="5" spans="1:13" x14ac:dyDescent="0.3">
      <c r="A5" s="12" t="s">
        <v>3</v>
      </c>
      <c r="B5" s="13"/>
      <c r="C5" s="13"/>
      <c r="D5" s="13"/>
      <c r="E5" s="13"/>
      <c r="F5" s="14"/>
    </row>
    <row r="6" spans="1:13" ht="15" thickBot="1" x14ac:dyDescent="0.3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</row>
    <row r="7" spans="1:13" x14ac:dyDescent="0.3">
      <c r="A7" s="6">
        <v>45658</v>
      </c>
      <c r="B7" s="7">
        <v>46022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39</v>
      </c>
      <c r="B12" s="58"/>
      <c r="C12" s="19">
        <f>SUM(F7:F10)</f>
        <v>0</v>
      </c>
    </row>
    <row r="15" spans="1:13" ht="18.600000000000001" thickBot="1" x14ac:dyDescent="0.4">
      <c r="A15" s="30" t="s">
        <v>11</v>
      </c>
    </row>
    <row r="16" spans="1:13" x14ac:dyDescent="0.3">
      <c r="A16" s="2"/>
      <c r="B16" s="59" t="s">
        <v>12</v>
      </c>
      <c r="C16" s="55"/>
      <c r="D16" s="55"/>
      <c r="E16" s="56"/>
      <c r="F16" s="59" t="s">
        <v>13</v>
      </c>
      <c r="G16" s="55"/>
      <c r="H16" s="55"/>
      <c r="I16" s="56"/>
      <c r="J16" s="55" t="s">
        <v>14</v>
      </c>
      <c r="K16" s="55"/>
      <c r="L16" s="55"/>
      <c r="M16" s="56"/>
    </row>
    <row r="17" spans="1:13" ht="15" thickBot="1" x14ac:dyDescent="0.35">
      <c r="A17" s="5" t="s">
        <v>15</v>
      </c>
      <c r="B17" s="26" t="s">
        <v>16</v>
      </c>
      <c r="C17" s="27" t="s">
        <v>17</v>
      </c>
      <c r="D17" s="27" t="s">
        <v>18</v>
      </c>
      <c r="E17" s="28" t="s">
        <v>19</v>
      </c>
      <c r="F17" s="26" t="s">
        <v>16</v>
      </c>
      <c r="G17" s="27" t="s">
        <v>17</v>
      </c>
      <c r="H17" s="27" t="s">
        <v>18</v>
      </c>
      <c r="I17" s="28" t="s">
        <v>19</v>
      </c>
      <c r="J17" s="29" t="s">
        <v>16</v>
      </c>
      <c r="K17" s="27" t="s">
        <v>17</v>
      </c>
      <c r="L17" s="27" t="s">
        <v>18</v>
      </c>
      <c r="M17" s="28" t="s">
        <v>19</v>
      </c>
    </row>
    <row r="18" spans="1:13" ht="18" customHeight="1" x14ac:dyDescent="0.3">
      <c r="A18" s="48" t="s">
        <v>20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21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22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23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24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25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26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29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30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32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33</v>
      </c>
      <c r="B32">
        <f>B30*40%</f>
        <v>0</v>
      </c>
      <c r="C32">
        <f>C30*60%</f>
        <v>0</v>
      </c>
      <c r="D32">
        <f>D30</f>
        <v>0</v>
      </c>
      <c r="E32">
        <f>E30*1.6</f>
        <v>0</v>
      </c>
    </row>
    <row r="33" spans="1:2" x14ac:dyDescent="0.3">
      <c r="A33" s="24" t="s">
        <v>34</v>
      </c>
      <c r="B33" s="19">
        <f>SUM(B32:E32)</f>
        <v>0</v>
      </c>
    </row>
    <row r="34" spans="1:2" x14ac:dyDescent="0.3">
      <c r="A34" s="31" t="s">
        <v>35</v>
      </c>
      <c r="B34" s="32">
        <f>C12-B33</f>
        <v>0</v>
      </c>
    </row>
    <row r="35" spans="1:2" x14ac:dyDescent="0.3">
      <c r="A35" s="34" t="s">
        <v>40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37</v>
      </c>
      <c r="B37" s="37" t="e">
        <f>_xlfn.FLOOR.MATH(B33/E11*100)</f>
        <v>#DIV/0!</v>
      </c>
    </row>
    <row r="38" spans="1:2" ht="15" thickBot="1" x14ac:dyDescent="0.35">
      <c r="A38" s="36" t="s">
        <v>38</v>
      </c>
      <c r="B38" s="38" t="e">
        <f>((((B30+F30+J30)*40%)+C30+D30+E30+G30+H30+I30+K30+L30+M30)/E11)*100</f>
        <v>#DIV/0!</v>
      </c>
    </row>
  </sheetData>
  <sheetProtection algorithmName="SHA-512" hashValue="EuQInH+ESFa1g/usWusW1+iqvITXoCn3w9oTqheys5Tb8IusyZOTQOqF41Ik0SgLQtx5NQd16Xc9G1M3WqvWJg==" saltValue="Db9jDXgPJRnumZlP7LRTNA==" spinCount="100000" sheet="1" objects="1" scenarios="1"/>
  <mergeCells count="7">
    <mergeCell ref="J16:M16"/>
    <mergeCell ref="A1:F1"/>
    <mergeCell ref="A2:B2"/>
    <mergeCell ref="A3:B3"/>
    <mergeCell ref="A12:B12"/>
    <mergeCell ref="B16:E16"/>
    <mergeCell ref="F16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2TZS4CSEZZKQ-5790877-8176</_dlc_DocId>
    <_dlc_DocIdUrl xmlns="a7621191-6bdc-4d78-a9d9-b2c7bc5e693d">
      <Url>https://kindengezin.sharepoint.com/sites/Werkwijzer/_layouts/15/DocIdRedir.aspx?ID=2TZS4CSEZZKQ-5790877-8176</Url>
      <Description>2TZS4CSEZZKQ-5790877-8176</Description>
    </_dlc_DocIdUrl>
    <_dlc_DocIdPersistId xmlns="a7621191-6bdc-4d78-a9d9-b2c7bc5e693d">false</_dlc_DocIdPersistId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EFBADE-8854-4B43-8671-F3C7C34727BD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1330fb5-6eae-4d8e-a39b-df126d3da209"/>
    <ds:schemaRef ds:uri="a7621191-6bdc-4d78-a9d9-b2c7bc5e69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BAEB7F-D6F9-43EB-A6B5-83041663F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74277-5311-47E9-94D2-829C30F37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519D60-995F-4838-B6AE-140E39B4C785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Groepsopvang</vt:lpstr>
      <vt:lpstr>Gezinsopvang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Prestatiecalculator 2018</dc:title>
  <dc:subject/>
  <dc:creator>jessy vandevelde</dc:creator>
  <cp:keywords/>
  <dc:description/>
  <cp:lastModifiedBy>Katrien Vermeersch</cp:lastModifiedBy>
  <cp:revision/>
  <dcterms:created xsi:type="dcterms:W3CDTF">2016-05-27T13:23:28Z</dcterms:created>
  <dcterms:modified xsi:type="dcterms:W3CDTF">2025-05-14T07:45:54Z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98a719a2-afbe-4756-9f50-b5459a24e9bc</vt:lpwstr>
  </property>
  <property fmtid="{D5CDD505-2E9C-101B-9397-08002B2CF9AE}" pid="4" name="KGTrefwoord">
    <vt:lpwstr>458;#berekeningen|39e52b34-d9b5-44bd-a8b9-2916cfedb50c;#439;#decreet baby's en peuters|f6f7d3ba-b1d7-49b7-ad6a-c46cd00d1e3a</vt:lpwstr>
  </property>
  <property fmtid="{D5CDD505-2E9C-101B-9397-08002B2CF9AE}" pid="5" name="Order">
    <vt:r8>319700</vt:r8>
  </property>
  <property fmtid="{D5CDD505-2E9C-101B-9397-08002B2CF9AE}" pid="6" name="xd_Signature">
    <vt:bool>false</vt:bool>
  </property>
  <property fmtid="{D5CDD505-2E9C-101B-9397-08002B2CF9AE}" pid="7" name="KGThema">
    <vt:lpwstr>3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